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11655" windowHeight="7425" firstSheet="4" activeTab="7"/>
  </bookViews>
  <sheets>
    <sheet name="Estado Analítico de Ingresos" sheetId="1" r:id="rId1"/>
    <sheet name="Clasificación Administrativa" sheetId="2" r:id="rId2"/>
    <sheet name="Clasificación Económica" sheetId="3" r:id="rId3"/>
    <sheet name="Objeto del Gasto" sheetId="4" r:id="rId4"/>
    <sheet name="Clasificación Funcional" sheetId="5" r:id="rId5"/>
    <sheet name="Endeudamiento Neto" sheetId="6" r:id="rId6"/>
    <sheet name="Intereses de la Deuda" sheetId="7" r:id="rId7"/>
    <sheet name="Categoría Programática" sheetId="8" r:id="rId8"/>
  </sheets>
  <externalReferences>
    <externalReference r:id="rId9"/>
  </externalReferences>
  <calcPr calcId="124519"/>
</workbook>
</file>

<file path=xl/calcChain.xml><?xml version="1.0" encoding="utf-8"?>
<calcChain xmlns="http://schemas.openxmlformats.org/spreadsheetml/2006/main">
  <c r="H7" i="8"/>
  <c r="G7"/>
  <c r="D7"/>
  <c r="H36"/>
  <c r="G36"/>
  <c r="F36"/>
  <c r="D36"/>
  <c r="I8"/>
  <c r="H8"/>
  <c r="G8"/>
  <c r="E8"/>
  <c r="F8"/>
  <c r="D8"/>
  <c r="E7"/>
  <c r="E36" s="1"/>
  <c r="I7"/>
  <c r="I36" s="1"/>
  <c r="F7"/>
  <c r="F45" i="1" l="1"/>
  <c r="E45"/>
  <c r="G41"/>
  <c r="F41"/>
  <c r="E41"/>
  <c r="D41"/>
  <c r="C41"/>
  <c r="F40"/>
  <c r="E40"/>
  <c r="D40"/>
  <c r="D45" s="1"/>
  <c r="B41"/>
  <c r="B40"/>
  <c r="G40" s="1"/>
  <c r="G45" s="1"/>
  <c r="G17"/>
  <c r="F17"/>
  <c r="E17"/>
  <c r="F19"/>
  <c r="E19"/>
  <c r="D19"/>
  <c r="B19"/>
  <c r="D17"/>
  <c r="B17"/>
  <c r="G15"/>
  <c r="G19" s="1"/>
  <c r="C15"/>
  <c r="C40" s="1"/>
  <c r="C45" s="1"/>
  <c r="H37" i="5"/>
  <c r="G37"/>
  <c r="F37"/>
  <c r="E37"/>
  <c r="D37"/>
  <c r="C37"/>
  <c r="D23"/>
  <c r="G23"/>
  <c r="F23"/>
  <c r="H23" s="1"/>
  <c r="E23"/>
  <c r="C23"/>
  <c r="D20"/>
  <c r="G20"/>
  <c r="F20"/>
  <c r="E20"/>
  <c r="C20"/>
  <c r="D19"/>
  <c r="G19"/>
  <c r="F19"/>
  <c r="E19"/>
  <c r="C19"/>
  <c r="D17"/>
  <c r="G17"/>
  <c r="F17"/>
  <c r="H17" s="1"/>
  <c r="E17"/>
  <c r="C17"/>
  <c r="D16"/>
  <c r="D13"/>
  <c r="G16"/>
  <c r="F16"/>
  <c r="E16"/>
  <c r="C16"/>
  <c r="G13"/>
  <c r="F13"/>
  <c r="E13"/>
  <c r="H13" s="1"/>
  <c r="C13"/>
  <c r="G12"/>
  <c r="F12"/>
  <c r="D12"/>
  <c r="E12"/>
  <c r="H12" s="1"/>
  <c r="C12"/>
  <c r="H36"/>
  <c r="H35"/>
  <c r="H34"/>
  <c r="H33"/>
  <c r="H31"/>
  <c r="H30"/>
  <c r="H29"/>
  <c r="H28"/>
  <c r="H27"/>
  <c r="H26"/>
  <c r="H25"/>
  <c r="H24"/>
  <c r="H21"/>
  <c r="H20"/>
  <c r="H18"/>
  <c r="H16"/>
  <c r="H15"/>
  <c r="H11"/>
  <c r="H10"/>
  <c r="H9"/>
  <c r="H8"/>
  <c r="H6"/>
  <c r="H7"/>
  <c r="G7"/>
  <c r="F7"/>
  <c r="D7"/>
  <c r="E7"/>
  <c r="C7"/>
  <c r="B45" i="1" l="1"/>
  <c r="C19"/>
  <c r="C17"/>
  <c r="H19" i="5"/>
  <c r="H77" i="4"/>
  <c r="G77"/>
  <c r="F77"/>
  <c r="E77"/>
  <c r="D77"/>
  <c r="C77"/>
  <c r="G51"/>
  <c r="F51"/>
  <c r="E51"/>
  <c r="C51"/>
  <c r="G44"/>
  <c r="F44"/>
  <c r="E44"/>
  <c r="C44"/>
  <c r="G37"/>
  <c r="F37"/>
  <c r="E37"/>
  <c r="C37"/>
  <c r="G32"/>
  <c r="F32"/>
  <c r="E32"/>
  <c r="C32"/>
  <c r="G31"/>
  <c r="F31"/>
  <c r="E31"/>
  <c r="C31"/>
  <c r="G30"/>
  <c r="F30"/>
  <c r="E30"/>
  <c r="C30"/>
  <c r="G29"/>
  <c r="F29"/>
  <c r="E29"/>
  <c r="C29"/>
  <c r="G28"/>
  <c r="F28"/>
  <c r="E28"/>
  <c r="C28"/>
  <c r="G27"/>
  <c r="F27"/>
  <c r="E27"/>
  <c r="C27"/>
  <c r="G26"/>
  <c r="F26"/>
  <c r="E26"/>
  <c r="C26"/>
  <c r="G25"/>
  <c r="F25"/>
  <c r="E25"/>
  <c r="C25"/>
  <c r="G24"/>
  <c r="F24"/>
  <c r="G22"/>
  <c r="F22"/>
  <c r="G20"/>
  <c r="F20"/>
  <c r="G19"/>
  <c r="F19"/>
  <c r="G18"/>
  <c r="F18"/>
  <c r="G17"/>
  <c r="F17"/>
  <c r="G15"/>
  <c r="F15"/>
  <c r="G14"/>
  <c r="F14"/>
  <c r="G12"/>
  <c r="F12"/>
  <c r="G10"/>
  <c r="F10"/>
  <c r="G9"/>
  <c r="F9"/>
  <c r="G8"/>
  <c r="F8"/>
  <c r="G7"/>
  <c r="F7"/>
  <c r="G6"/>
  <c r="F6"/>
  <c r="E24"/>
  <c r="C24"/>
  <c r="E22"/>
  <c r="C22"/>
  <c r="E20"/>
  <c r="C20"/>
  <c r="E19"/>
  <c r="C19"/>
  <c r="E18"/>
  <c r="C18"/>
  <c r="E17"/>
  <c r="C17"/>
  <c r="E15"/>
  <c r="D15" s="1"/>
  <c r="C15"/>
  <c r="E14"/>
  <c r="C14"/>
  <c r="E12"/>
  <c r="C12"/>
  <c r="E10"/>
  <c r="C10"/>
  <c r="E9"/>
  <c r="D9" s="1"/>
  <c r="C9"/>
  <c r="E8"/>
  <c r="C8"/>
  <c r="D76"/>
  <c r="D75"/>
  <c r="D74"/>
  <c r="D73"/>
  <c r="D72"/>
  <c r="D71"/>
  <c r="D70"/>
  <c r="D69"/>
  <c r="D68"/>
  <c r="D67"/>
  <c r="D66"/>
  <c r="D65"/>
  <c r="D64"/>
  <c r="D63"/>
  <c r="D62"/>
  <c r="D61"/>
  <c r="D60"/>
  <c r="D59"/>
  <c r="D58"/>
  <c r="D57"/>
  <c r="D56"/>
  <c r="D55"/>
  <c r="D54"/>
  <c r="D53"/>
  <c r="D52"/>
  <c r="D51"/>
  <c r="D50"/>
  <c r="D49"/>
  <c r="D48"/>
  <c r="D47"/>
  <c r="D46"/>
  <c r="D45"/>
  <c r="D42"/>
  <c r="D41"/>
  <c r="D40"/>
  <c r="D39"/>
  <c r="D38"/>
  <c r="D37"/>
  <c r="D36"/>
  <c r="D35"/>
  <c r="D34"/>
  <c r="D32"/>
  <c r="D31"/>
  <c r="D30"/>
  <c r="D29"/>
  <c r="D28"/>
  <c r="D27"/>
  <c r="D26"/>
  <c r="D25"/>
  <c r="D24"/>
  <c r="D21"/>
  <c r="D20"/>
  <c r="D19"/>
  <c r="D17"/>
  <c r="D16"/>
  <c r="D12"/>
  <c r="D11"/>
  <c r="D10"/>
  <c r="D7"/>
  <c r="D6"/>
  <c r="H76"/>
  <c r="H75"/>
  <c r="H74"/>
  <c r="H73"/>
  <c r="H72"/>
  <c r="H71"/>
  <c r="H70"/>
  <c r="H69"/>
  <c r="H68"/>
  <c r="H67"/>
  <c r="H66"/>
  <c r="H65"/>
  <c r="H64"/>
  <c r="H63"/>
  <c r="H62"/>
  <c r="H61"/>
  <c r="H60"/>
  <c r="H59"/>
  <c r="H58"/>
  <c r="H57"/>
  <c r="H56"/>
  <c r="H55"/>
  <c r="H54"/>
  <c r="H53"/>
  <c r="H52"/>
  <c r="H51"/>
  <c r="H50"/>
  <c r="H49"/>
  <c r="H48"/>
  <c r="H47"/>
  <c r="H46"/>
  <c r="H45"/>
  <c r="H44"/>
  <c r="H42"/>
  <c r="H41"/>
  <c r="H40"/>
  <c r="H39"/>
  <c r="H38"/>
  <c r="H37"/>
  <c r="H36"/>
  <c r="H35"/>
  <c r="H34"/>
  <c r="H32"/>
  <c r="H31"/>
  <c r="H30"/>
  <c r="H29"/>
  <c r="H28"/>
  <c r="H27"/>
  <c r="H26"/>
  <c r="H25"/>
  <c r="H24"/>
  <c r="H22"/>
  <c r="H21"/>
  <c r="H20"/>
  <c r="H19"/>
  <c r="H18"/>
  <c r="H17"/>
  <c r="H16"/>
  <c r="H15"/>
  <c r="H14"/>
  <c r="H12"/>
  <c r="H11"/>
  <c r="H10"/>
  <c r="H9"/>
  <c r="H8"/>
  <c r="H7"/>
  <c r="E7"/>
  <c r="C7"/>
  <c r="H6"/>
  <c r="E6"/>
  <c r="C6"/>
  <c r="D44" l="1"/>
  <c r="D22"/>
  <c r="D18"/>
  <c r="D14"/>
  <c r="D8"/>
  <c r="G47" i="2"/>
  <c r="F47"/>
  <c r="E47"/>
  <c r="D47"/>
  <c r="C47"/>
  <c r="B47"/>
  <c r="C39"/>
  <c r="G39"/>
  <c r="F39"/>
  <c r="E39"/>
  <c r="D39"/>
  <c r="B39"/>
  <c r="G10" i="3"/>
  <c r="F10"/>
  <c r="E10"/>
  <c r="D10"/>
  <c r="C10"/>
  <c r="B10"/>
  <c r="G6"/>
  <c r="F6"/>
  <c r="E6"/>
  <c r="C6"/>
  <c r="D6"/>
  <c r="B6"/>
  <c r="E5"/>
  <c r="G5" s="1"/>
  <c r="F5"/>
  <c r="C5"/>
  <c r="D5"/>
  <c r="B5"/>
</calcChain>
</file>

<file path=xl/sharedStrings.xml><?xml version="1.0" encoding="utf-8"?>
<sst xmlns="http://schemas.openxmlformats.org/spreadsheetml/2006/main" count="331" uniqueCount="221">
  <si>
    <t>Rubro de Ingresos</t>
  </si>
  <si>
    <t>Ingreso</t>
  </si>
  <si>
    <t>Estimado</t>
  </si>
  <si>
    <t>Ampliaciones y Reducciones</t>
  </si>
  <si>
    <t>Modificado</t>
  </si>
  <si>
    <t>Devengado</t>
  </si>
  <si>
    <t>Recaudado</t>
  </si>
  <si>
    <t>Diferencia</t>
  </si>
  <si>
    <t>(1)</t>
  </si>
  <si>
    <t>(2)</t>
  </si>
  <si>
    <t>(3= 1 + 2)</t>
  </si>
  <si>
    <t>(4)</t>
  </si>
  <si>
    <t>(5)</t>
  </si>
  <si>
    <t>(6= 5 - 1 )</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</si>
  <si>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</si>
  <si>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</si>
  <si>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</si>
  <si>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</si>
  <si>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</si>
  <si>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</si>
  <si>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</si>
  <si>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</si>
  <si>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</si>
  <si>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</si>
  <si>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Transferencias, Asignaciones, Subsidios y Otras Ayudas</t>
  </si>
  <si>
    <t>Ingresos Derivados de Financiamientos</t>
  </si>
  <si>
    <t>Total</t>
  </si>
  <si>
    <t>Ingresos excedentes</t>
  </si>
  <si>
    <t>Estado Analítico de Ingresos Por Fuente de Financiamiento</t>
  </si>
  <si>
    <t>Ingresos del Gobierno</t>
  </si>
  <si>
    <t>Ingresos de Órganos y Empresas</t>
  </si>
  <si>
    <t>Ingresos derivados de financiamiento</t>
  </si>
  <si>
    <t xml:space="preserve">Ingresos excedentes </t>
  </si>
  <si>
    <t>Concepto</t>
  </si>
  <si>
    <t>Egresos</t>
  </si>
  <si>
    <t>Aprobado</t>
  </si>
  <si>
    <t>Ampliaciones/ (Reducciones)</t>
  </si>
  <si>
    <t>Pagado</t>
  </si>
  <si>
    <t>Subejercicio</t>
  </si>
  <si>
    <t>3 = (1 + 2 )</t>
  </si>
  <si>
    <t>6 = ( 3 - 4 )</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</si>
  <si>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</si>
  <si>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</si>
  <si>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</si>
  <si>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</si>
  <si>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</si>
  <si>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</si>
  <si>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5</t>
  </si>
  <si>
    <t>Dependencia o Unidad Administrativa 8</t>
  </si>
  <si>
    <t>Dependencia o Unidad Administrativa xx</t>
  </si>
  <si>
    <t>Total del Gasto</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</si>
  <si>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</si>
  <si>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</si>
  <si>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</si>
  <si>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</si>
  <si>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</si>
  <si>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</si>
  <si>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</si>
  <si>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</si>
  <si>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</si>
  <si>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</si>
  <si>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</si>
  <si>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Gasto Corriente</t>
  </si>
  <si>
    <t>Gasto de Capital</t>
  </si>
  <si>
    <t>Amortización de la Deuda y Disminución de Pasivos</t>
  </si>
  <si>
    <t>Pensiones y Jubilaciones</t>
  </si>
  <si>
    <t>Participaciones</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</si>
  <si>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</si>
  <si>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</si>
  <si>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</si>
  <si>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</si>
  <si>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</si>
  <si>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</si>
  <si>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</si>
  <si>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</si>
  <si>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</si>
  <si>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</si>
  <si>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</si>
  <si>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</si>
  <si>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</si>
  <si>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</si>
  <si>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</si>
  <si>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</si>
  <si>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</si>
  <si>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</si>
  <si>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</si>
  <si>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</si>
  <si>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</si>
  <si>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</si>
  <si>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</si>
  <si>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</si>
  <si>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</si>
  <si>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</si>
  <si>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</si>
  <si>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</si>
  <si>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</si>
  <si>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</si>
  <si>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</si>
  <si>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</si>
  <si>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</si>
  <si>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</si>
  <si>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</si>
  <si>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</si>
  <si>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</si>
  <si>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</si>
  <si>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</si>
  <si>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</si>
  <si>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</si>
  <si>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</si>
  <si>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</si>
  <si>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</si>
  <si>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</si>
  <si>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</si>
  <si>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</si>
  <si>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</si>
  <si>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</si>
  <si>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</si>
  <si>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</si>
  <si>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</si>
  <si>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</si>
  <si>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</si>
  <si>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</si>
  <si>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</si>
  <si>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</si>
  <si>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</si>
  <si>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</si>
  <si>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</si>
  <si>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</si>
  <si>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</si>
  <si>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</si>
  <si>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</si>
  <si>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</si>
  <si>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</si>
  <si>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</si>
  <si>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</si>
  <si>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</si>
  <si>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</si>
  <si>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</si>
  <si>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</si>
  <si>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</si>
  <si>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</si>
  <si>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</si>
  <si>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</si>
  <si>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</si>
  <si>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</si>
  <si>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</si>
  <si>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</si>
  <si>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</si>
  <si>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</si>
  <si>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</si>
  <si>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</si>
  <si>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</si>
  <si>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</si>
  <si>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</si>
  <si>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</si>
  <si>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</si>
  <si>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</si>
  <si>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</si>
  <si>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</si>
  <si>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</si>
  <si>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</si>
  <si>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</si>
  <si>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</si>
  <si>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</si>
  <si>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</si>
  <si>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</si>
  <si>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</si>
  <si>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</si>
  <si>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</si>
  <si>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Endeudamiento Neto</t>
  </si>
  <si>
    <t>A</t>
  </si>
  <si>
    <t>B</t>
  </si>
  <si>
    <t>C = A - B</t>
  </si>
  <si>
    <t>Créditos Bancarios</t>
  </si>
  <si>
    <t>Total Créditos Bancarios</t>
  </si>
  <si>
    <t>Otros Instrumentos de Deuda</t>
  </si>
  <si>
    <t>Total Otros Instrumentos de Deuda</t>
  </si>
  <si>
    <t>TOTAL</t>
  </si>
  <si>
    <t>Total de Intereses de Créditos Bancarios</t>
  </si>
  <si>
    <t>Total de Intereses de Otros Instrumentos de Deuda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</si>
  <si>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</si>
  <si>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</si>
  <si>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</si>
  <si>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</si>
  <si>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</si>
  <si>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</si>
  <si>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</si>
  <si>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</si>
  <si>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</si>
  <si>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</si>
  <si>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</si>
  <si>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</si>
  <si>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</si>
  <si>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</si>
  <si>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</si>
  <si>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</si>
  <si>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</si>
  <si>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</si>
  <si>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</si>
  <si>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</si>
  <si>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</si>
  <si>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</si>
  <si>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</si>
  <si>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</si>
  <si>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</si>
  <si>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</si>
  <si>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</si>
  <si>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</si>
  <si>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</si>
  <si>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</si>
  <si>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 xml:space="preserve">  Nombre del Ente Público   SISTEMA PARA EL DESARROLLO INTEGRAL DE LA FAMILIA DE LA CIUDAD DE MÉXICO                                                                                                                                                                                                                                                                                                    Estado Analítico de Ingresos                                                                                                                                                                                                                                                                       Del 01 enero al 30 de septiembre de 2017   </t>
  </si>
  <si>
    <t xml:space="preserve"> Gobierno (Federal/Estatal/Municipal) de SISTEMA PARA EL DESARROLLO INTEGRAL DE LA FAMILIA DE LA CIUDAD DE MEXICO                                                                                                                                                                                                                                                                                                       Estado Analítico del Ejercicio del Presupuesto de Egresos                                                                                                                           Clasificación Administrativa                                                                                                                                                                                                                                                                    Del 01 de enero al  30 de septiembre de 2017   </t>
  </si>
  <si>
    <t xml:space="preserve"> Nombre del Ente Público   SISTEMA PARA EL DESARROLLO INTEGRAL DE LA FAMILIA DE LA CIUDAD DE MEXICO                                                                                                                                                                                                                                                                                                    Estado Analítico del Ejercicio del Presupuesto de Egresos                                                                                                                                                                Clasificación Funcional (Finalidad y Función)                                                                                                                                                                                                                                                                    Del 01 de enero al 30 de septiembre de 2017   </t>
  </si>
  <si>
    <t xml:space="preserve"> Ente Público     SISTEMA PARA EL DESARROLLO INTEGRAL DE LA FAMILIA DE LA CIUDAD DE MEXICO                                                                                                                                                                                                                                                                                                  Estado Analítico del Ejercicio del Presupuesto de Egresos                                                                                                                           Clasificación Administrativa                                                                                                                                                                                                                                                                    Del 01 de enero al 30 de septiembre de 2017   </t>
  </si>
  <si>
    <t xml:space="preserve"> Ente Público SISTEMA PARA EL DESAROLLO INTEGRAL DE LA FAMILIA DE LA CIUDAD DE MÉXICO                                                                                                                                                                                                                                                                                                      Estado Analítico del Ejercicio del Presupuesto de Egresos   Clasificación Económica (por Tipo de Gasto)                                                                                                                                                                                                                                                                  Del 01 de enero al 30 de septiembre de 2017   </t>
  </si>
  <si>
    <t xml:space="preserve">Sector Paraestatal del Gobierno (Federal/Estatal/Municipal) de _SISTEMA PARA EL DESARROLLO INTEGRAL DE LA FAMILIA DE LA CIUDAD DE MEXICO                                                                                                                                                                                                                                                                                                    Estado Analítico del Ejercicio del Presupuesto de Egresos                                                                                                                           Clasificación Administrativa                                                                                                                                                                                                                                                                    Del XXXX al XXXX   </t>
  </si>
  <si>
    <t xml:space="preserve"> Nombre del Ente Público   SISTEMA PARA EL DESARROLLO INTEGRAL DE LA FAMILIA DE LA CIUDAD DE MEXICO                                                                                                                                                                                                                                                 Estado Analítico del Ejercicio del Presupuesto de Egresos                                                                                                                                         Clasificación por Objeto del Gasto (Capítulo y Concepto)                                                                                                                                                                                                                                                                    Del 01 de enero al 30 de septiembre de 2017   </t>
  </si>
  <si>
    <t>SISTEMA PARA EL DESARROLLO INTEGRAL DE LA FAMILIA DE LA CIUDAD DE MÉXICO                                                                                                                                                                                                                 Endeudamiento Neto                                                                                                                                                                                                                                               Del 01 de enero al 30 de septiembre de 2017</t>
  </si>
  <si>
    <t>SISTEMA PARA EL DESARROLLO INTEGRAL DE LA FAMILIA DE LA CIUDAD DE MÉXICO                                                                                                                                                                                                                            Intereses de la Deuda                                                                                                                                                                                                                                            Del 01 enero al 30 de septiembre de 2017</t>
  </si>
  <si>
    <t>NO APLICA</t>
  </si>
  <si>
    <t xml:space="preserve"> SISTEMA PARA EL DESARROLLO INTEGRAL DE LA FAMILIA DE LA CIUDAD DE MÉXICO                                                                                                                                                                                                                                                                                                                                                                                                                                                                     Gasto por Categoría Programática                                                                                                                                                                                                                                                                         Del 01 de enero al 30 de septiembre de 2017   </t>
  </si>
</sst>
</file>

<file path=xl/styles.xml><?xml version="1.0" encoding="utf-8"?>
<styleSheet xmlns="http://schemas.openxmlformats.org/spreadsheetml/2006/main">
  <numFmts count="1">
    <numFmt numFmtId="44" formatCode="_-&quot;$&quot;* #,##0.00_-;\-&quot;$&quot;* #,##0.00_-;_-&quot;$&quot;* &quot;-&quot;??_-;_-@_-"/>
  </numFmts>
  <fonts count="4">
    <font>
      <sz val="11"/>
      <color theme="1"/>
      <name val="Calibri"/>
      <family val="2"/>
      <scheme val="minor"/>
    </font>
    <font>
      <sz val="11"/>
      <color theme="1"/>
      <name val="Calibri"/>
      <family val="2"/>
      <scheme val="minor"/>
    </font>
    <font>
      <b/>
      <sz val="11"/>
      <color theme="1"/>
      <name val="Calibri"/>
      <family val="2"/>
      <scheme val="minor"/>
    </font>
    <font>
      <sz val="44"/>
      <color rgb="FF000000"/>
      <name val="Arial Narrow"/>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78">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49" fontId="0" fillId="0" borderId="1" xfId="1"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xf numFmtId="0" fontId="2" fillId="0" borderId="1" xfId="0" applyFont="1" applyBorder="1"/>
    <xf numFmtId="0" fontId="0" fillId="0" borderId="4"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3" xfId="0" applyBorder="1"/>
    <xf numFmtId="0" fontId="0" fillId="0" borderId="9" xfId="0" applyBorder="1"/>
    <xf numFmtId="0" fontId="0" fillId="0" borderId="1" xfId="0" applyBorder="1" applyAlignment="1">
      <alignment wrapText="1"/>
    </xf>
    <xf numFmtId="0" fontId="0" fillId="0" borderId="1" xfId="0" applyBorder="1" applyAlignment="1">
      <alignment horizontal="center" vertical="center" wrapText="1"/>
    </xf>
    <xf numFmtId="0" fontId="2" fillId="0" borderId="4" xfId="0" applyFont="1" applyBorder="1"/>
    <xf numFmtId="0" fontId="0" fillId="0" borderId="7" xfId="0" applyBorder="1" applyAlignment="1">
      <alignment wrapText="1"/>
    </xf>
    <xf numFmtId="0" fontId="2" fillId="0" borderId="6" xfId="0" applyFont="1" applyBorder="1"/>
    <xf numFmtId="0" fontId="2" fillId="0" borderId="7" xfId="0" applyFont="1" applyBorder="1"/>
    <xf numFmtId="0" fontId="2" fillId="0" borderId="5" xfId="0" applyFont="1" applyBorder="1" applyAlignment="1">
      <alignment horizontal="left"/>
    </xf>
    <xf numFmtId="0" fontId="0" fillId="0" borderId="1" xfId="0" applyBorder="1" applyAlignment="1">
      <alignment horizontal="center"/>
    </xf>
    <xf numFmtId="0" fontId="2" fillId="0" borderId="0" xfId="0" applyFont="1" applyAlignment="1">
      <alignment horizontal="center" wrapText="1"/>
    </xf>
    <xf numFmtId="0" fontId="0" fillId="0" borderId="5" xfId="0" applyBorder="1" applyAlignment="1">
      <alignment horizontal="center" vertical="center"/>
    </xf>
    <xf numFmtId="0" fontId="2" fillId="0" borderId="1" xfId="0" applyFont="1" applyBorder="1" applyAlignment="1">
      <alignment wrapText="1"/>
    </xf>
    <xf numFmtId="0" fontId="2" fillId="0" borderId="5" xfId="0" applyFont="1" applyBorder="1" applyAlignment="1">
      <alignment horizontal="center" vertical="center"/>
    </xf>
    <xf numFmtId="0" fontId="0" fillId="0" borderId="6" xfId="0" applyBorder="1" applyAlignment="1">
      <alignment wrapText="1"/>
    </xf>
    <xf numFmtId="0" fontId="2" fillId="0" borderId="7" xfId="0" applyFont="1" applyBorder="1" applyAlignment="1">
      <alignment wrapText="1"/>
    </xf>
    <xf numFmtId="0" fontId="2" fillId="0" borderId="8" xfId="0" applyFont="1" applyBorder="1"/>
    <xf numFmtId="0" fontId="2" fillId="0" borderId="1" xfId="0" applyFont="1" applyBorder="1" applyAlignment="1">
      <alignment vertical="center" wrapText="1"/>
    </xf>
    <xf numFmtId="0" fontId="0" fillId="0" borderId="1" xfId="0" applyBorder="1" applyAlignment="1"/>
    <xf numFmtId="0" fontId="0" fillId="0" borderId="1" xfId="0" applyBorder="1" applyAlignment="1">
      <alignment horizontal="left" vertical="center" wrapText="1"/>
    </xf>
    <xf numFmtId="0" fontId="0" fillId="0" borderId="1" xfId="0" applyBorder="1" applyAlignment="1">
      <alignment horizontal="left" wrapText="1"/>
    </xf>
    <xf numFmtId="0" fontId="0" fillId="0" borderId="11" xfId="0" applyBorder="1"/>
    <xf numFmtId="0" fontId="2" fillId="0" borderId="5" xfId="0" applyFont="1" applyBorder="1"/>
    <xf numFmtId="0" fontId="0" fillId="0" borderId="0" xfId="0" applyAlignment="1">
      <alignment vertical="center"/>
    </xf>
    <xf numFmtId="0" fontId="0" fillId="0" borderId="1" xfId="0" applyBorder="1" applyAlignment="1">
      <alignment horizontal="left" vertical="center"/>
    </xf>
    <xf numFmtId="0" fontId="0" fillId="0" borderId="12" xfId="0" applyBorder="1"/>
    <xf numFmtId="0" fontId="0" fillId="0" borderId="13" xfId="0" applyBorder="1"/>
    <xf numFmtId="0" fontId="0" fillId="0" borderId="1" xfId="0" applyBorder="1" applyAlignment="1">
      <alignment horizontal="center"/>
    </xf>
    <xf numFmtId="0" fontId="0" fillId="0" borderId="1" xfId="0" applyBorder="1" applyAlignment="1">
      <alignment horizontal="left"/>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2" xfId="0" applyBorder="1" applyAlignment="1">
      <alignment horizontal="left"/>
    </xf>
    <xf numFmtId="0" fontId="0" fillId="0" borderId="5" xfId="0" applyBorder="1" applyAlignment="1">
      <alignment horizontal="left"/>
    </xf>
    <xf numFmtId="0" fontId="0" fillId="0" borderId="1" xfId="0"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0" fillId="0" borderId="1" xfId="0" applyBorder="1" applyAlignment="1">
      <alignment horizontal="left" vertical="center" wrapText="1"/>
    </xf>
    <xf numFmtId="0" fontId="2" fillId="0" borderId="0"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xf>
    <xf numFmtId="0" fontId="2" fillId="0" borderId="4" xfId="0" applyFont="1" applyBorder="1" applyAlignment="1">
      <alignment horizontal="center" vertical="center"/>
    </xf>
    <xf numFmtId="0" fontId="2" fillId="0" borderId="10" xfId="0" applyFont="1" applyBorder="1" applyAlignment="1">
      <alignment horizontal="left"/>
    </xf>
    <xf numFmtId="0" fontId="2" fillId="0" borderId="6" xfId="0" applyFont="1" applyBorder="1" applyAlignment="1">
      <alignment horizontal="left"/>
    </xf>
    <xf numFmtId="0" fontId="0" fillId="0" borderId="1" xfId="0" applyBorder="1" applyAlignment="1">
      <alignment horizontal="center" wrapText="1"/>
    </xf>
    <xf numFmtId="0" fontId="0" fillId="0" borderId="0" xfId="0" applyBorder="1" applyAlignment="1">
      <alignment horizontal="left"/>
    </xf>
    <xf numFmtId="0" fontId="0" fillId="0" borderId="7" xfId="0" applyBorder="1" applyAlignment="1">
      <alignment horizontal="left"/>
    </xf>
    <xf numFmtId="0" fontId="0" fillId="0" borderId="0" xfId="0" applyBorder="1" applyAlignment="1">
      <alignment horizontal="left" wrapText="1"/>
    </xf>
    <xf numFmtId="0" fontId="0" fillId="0" borderId="7" xfId="0" applyBorder="1" applyAlignment="1">
      <alignment horizontal="left" wrapText="1"/>
    </xf>
    <xf numFmtId="0" fontId="2" fillId="0" borderId="11" xfId="0" applyFont="1" applyBorder="1" applyAlignment="1">
      <alignment horizontal="left"/>
    </xf>
    <xf numFmtId="0" fontId="2" fillId="0" borderId="5" xfId="0" applyFont="1" applyBorder="1" applyAlignment="1">
      <alignment horizontal="left"/>
    </xf>
    <xf numFmtId="4" fontId="0" fillId="0" borderId="3" xfId="0" applyNumberFormat="1" applyBorder="1"/>
    <xf numFmtId="4" fontId="0" fillId="0" borderId="9" xfId="0" applyNumberFormat="1" applyBorder="1"/>
    <xf numFmtId="4" fontId="0" fillId="0" borderId="1" xfId="0" applyNumberFormat="1" applyBorder="1"/>
    <xf numFmtId="0" fontId="2" fillId="0" borderId="2" xfId="0" applyFont="1" applyBorder="1" applyAlignment="1">
      <alignment horizontal="left" wrapText="1"/>
    </xf>
    <xf numFmtId="0" fontId="2" fillId="0" borderId="11" xfId="0" applyFont="1" applyBorder="1" applyAlignment="1">
      <alignment horizontal="left" wrapText="1"/>
    </xf>
    <xf numFmtId="0" fontId="2" fillId="0" borderId="5" xfId="0" applyFont="1" applyBorder="1" applyAlignment="1">
      <alignment horizontal="left" wrapText="1"/>
    </xf>
    <xf numFmtId="4" fontId="0" fillId="0" borderId="6" xfId="0" applyNumberFormat="1" applyBorder="1"/>
    <xf numFmtId="4" fontId="0" fillId="0" borderId="7" xfId="0" applyNumberFormat="1" applyBorder="1"/>
    <xf numFmtId="4" fontId="0" fillId="0" borderId="1" xfId="0" applyNumberFormat="1" applyBorder="1" applyAlignment="1">
      <alignment horizontal="center"/>
    </xf>
    <xf numFmtId="0" fontId="3" fillId="0" borderId="0" xfId="0" applyFont="1"/>
    <xf numFmtId="4" fontId="0" fillId="0" borderId="13" xfId="0" applyNumberFormat="1" applyBorder="1"/>
    <xf numFmtId="0" fontId="2" fillId="0" borderId="14" xfId="0" applyFont="1" applyBorder="1" applyAlignment="1">
      <alignment horizontal="center" wrapText="1"/>
    </xf>
    <xf numFmtId="0" fontId="2" fillId="0" borderId="8" xfId="0" applyFont="1" applyBorder="1" applyAlignment="1">
      <alignment horizontal="center" wrapText="1"/>
    </xf>
  </cellXfs>
  <cellStyles count="2">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2943225</xdr:colOff>
      <xdr:row>7</xdr:row>
      <xdr:rowOff>38100</xdr:rowOff>
    </xdr:from>
    <xdr:to>
      <xdr:col>2</xdr:col>
      <xdr:colOff>781050</xdr:colOff>
      <xdr:row>11</xdr:row>
      <xdr:rowOff>142875</xdr:rowOff>
    </xdr:to>
    <xdr:sp macro="" textlink="">
      <xdr:nvSpPr>
        <xdr:cNvPr id="2" name="1 CuadroTexto"/>
        <xdr:cNvSpPr txBox="1"/>
      </xdr:nvSpPr>
      <xdr:spPr>
        <a:xfrm>
          <a:off x="2943225" y="1914525"/>
          <a:ext cx="28003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4400">
              <a:latin typeface="Arial Narrow" pitchFamily="34" charset="0"/>
            </a:rPr>
            <a:t>NO APLICA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GASIM/gasim%202018/VARIOS%20ENERO/SEVAC/Copia%20de%20BASE%20PARA%20TRIMESTRAL%20ENE%20-%20SEP%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oja4"/>
      <sheetName val="BASE PARA TRIMESTRAL rst PAR"/>
      <sheetName val="BASE PARA TRIMESTRAL (3)"/>
      <sheetName val="Analítico Norma"/>
      <sheetName val="Hoja2"/>
      <sheetName val="Hoja6"/>
      <sheetName val="Hoja7"/>
      <sheetName val="Hoja8"/>
      <sheetName val="Hoja9"/>
      <sheetName val="Hoja10"/>
      <sheetName val="Hoja12"/>
      <sheetName val="Hoja13"/>
      <sheetName val="BASE PARA TRIMESTRAL rst"/>
      <sheetName val="Hoja3"/>
      <sheetName val="Hoja5"/>
      <sheetName val="Hoja1"/>
      <sheetName val="CONCEPTO"/>
    </sheetNames>
    <sheetDataSet>
      <sheetData sheetId="0"/>
      <sheetData sheetId="1"/>
      <sheetData sheetId="2"/>
      <sheetData sheetId="3"/>
      <sheetData sheetId="4"/>
      <sheetData sheetId="5">
        <row r="43">
          <cell r="B43">
            <v>3355403112</v>
          </cell>
          <cell r="C43">
            <v>3352305953</v>
          </cell>
          <cell r="D43">
            <v>2291333363.1499996</v>
          </cell>
          <cell r="E43">
            <v>2017140287.8699999</v>
          </cell>
        </row>
        <row r="45">
          <cell r="B45">
            <v>2546651</v>
          </cell>
          <cell r="C45">
            <v>7096651</v>
          </cell>
          <cell r="D45">
            <v>549979.19999999995</v>
          </cell>
          <cell r="E45">
            <v>0</v>
          </cell>
        </row>
      </sheetData>
      <sheetData sheetId="6"/>
      <sheetData sheetId="7"/>
      <sheetData sheetId="8"/>
      <sheetData sheetId="9">
        <row r="45">
          <cell r="H45">
            <v>274420188</v>
          </cell>
          <cell r="I45">
            <v>278414761.72000003</v>
          </cell>
          <cell r="J45">
            <v>201802363.32999998</v>
          </cell>
          <cell r="K45">
            <v>201802363.32999998</v>
          </cell>
        </row>
        <row r="46">
          <cell r="H46">
            <v>155971776</v>
          </cell>
          <cell r="I46">
            <v>155971776</v>
          </cell>
          <cell r="J46">
            <v>93442423.999999985</v>
          </cell>
          <cell r="K46">
            <v>93442423.999999985</v>
          </cell>
        </row>
        <row r="47">
          <cell r="H47">
            <v>68706138</v>
          </cell>
          <cell r="I47">
            <v>65151126</v>
          </cell>
          <cell r="J47">
            <v>35173895.719999999</v>
          </cell>
          <cell r="K47">
            <v>35173895.719999999</v>
          </cell>
        </row>
        <row r="48">
          <cell r="H48">
            <v>63689323</v>
          </cell>
          <cell r="I48">
            <v>64700587.350000001</v>
          </cell>
          <cell r="J48">
            <v>39536358.609999999</v>
          </cell>
          <cell r="K48">
            <v>39501729.609999999</v>
          </cell>
        </row>
        <row r="49">
          <cell r="H49">
            <v>446671060</v>
          </cell>
          <cell r="I49">
            <v>444222662.93000001</v>
          </cell>
          <cell r="J49">
            <v>279166563.02999997</v>
          </cell>
          <cell r="K49">
            <v>278158370.47999996</v>
          </cell>
        </row>
        <row r="50">
          <cell r="H50">
            <v>21975200</v>
          </cell>
          <cell r="I50">
            <v>22972771</v>
          </cell>
          <cell r="J50">
            <v>17796755.780000001</v>
          </cell>
          <cell r="K50">
            <v>17796755.780000001</v>
          </cell>
        </row>
        <row r="51">
          <cell r="H51">
            <v>8717874</v>
          </cell>
          <cell r="I51">
            <v>8717874</v>
          </cell>
          <cell r="J51">
            <v>5432958.5800000001</v>
          </cell>
          <cell r="K51">
            <v>2146087.09</v>
          </cell>
        </row>
        <row r="52">
          <cell r="H52">
            <v>737964436</v>
          </cell>
          <cell r="I52">
            <v>738334080</v>
          </cell>
          <cell r="J52">
            <v>551135435.25</v>
          </cell>
          <cell r="K52">
            <v>460501079.81999999</v>
          </cell>
        </row>
        <row r="53">
          <cell r="H53">
            <v>2790000</v>
          </cell>
          <cell r="I53">
            <v>5140000</v>
          </cell>
          <cell r="J53">
            <v>2681973.8899999997</v>
          </cell>
          <cell r="K53">
            <v>2588074.06</v>
          </cell>
        </row>
        <row r="54">
          <cell r="H54">
            <v>4080002</v>
          </cell>
          <cell r="I54">
            <v>4080002</v>
          </cell>
          <cell r="J54">
            <v>1906920.1099999999</v>
          </cell>
          <cell r="K54">
            <v>1906920.1099999999</v>
          </cell>
        </row>
        <row r="55">
          <cell r="H55">
            <v>6600000</v>
          </cell>
          <cell r="I55">
            <v>6600000</v>
          </cell>
          <cell r="J55">
            <v>4855540.83</v>
          </cell>
          <cell r="K55">
            <v>3312328.1799999997</v>
          </cell>
        </row>
        <row r="56">
          <cell r="H56">
            <v>14455313</v>
          </cell>
          <cell r="I56">
            <v>14951189.800000001</v>
          </cell>
          <cell r="J56">
            <v>8550930.5300000012</v>
          </cell>
          <cell r="K56">
            <v>6556381.9900000002</v>
          </cell>
        </row>
        <row r="57">
          <cell r="H57">
            <v>1610489</v>
          </cell>
          <cell r="I57">
            <v>1620489</v>
          </cell>
          <cell r="J57">
            <v>584162.72000000009</v>
          </cell>
          <cell r="K57">
            <v>584162.72000000009</v>
          </cell>
        </row>
        <row r="58">
          <cell r="H58">
            <v>23877463</v>
          </cell>
          <cell r="I58">
            <v>22898068.73</v>
          </cell>
          <cell r="J58">
            <v>14939285.07</v>
          </cell>
          <cell r="K58">
            <v>13062352.77</v>
          </cell>
        </row>
        <row r="59">
          <cell r="H59">
            <v>36027719</v>
          </cell>
          <cell r="I59">
            <v>36368213.799999997</v>
          </cell>
          <cell r="J59">
            <v>23750972.48</v>
          </cell>
          <cell r="K59">
            <v>20198833.399999999</v>
          </cell>
        </row>
        <row r="60">
          <cell r="H60">
            <v>53213235</v>
          </cell>
          <cell r="I60">
            <v>56481978</v>
          </cell>
          <cell r="J60">
            <v>40681364.469999999</v>
          </cell>
          <cell r="K60">
            <v>27816338.729999997</v>
          </cell>
        </row>
        <row r="61">
          <cell r="H61">
            <v>10648254</v>
          </cell>
          <cell r="I61">
            <v>11096934</v>
          </cell>
          <cell r="J61">
            <v>6872642.9000000004</v>
          </cell>
          <cell r="K61">
            <v>6090273.0599999996</v>
          </cell>
        </row>
        <row r="62">
          <cell r="H62">
            <v>75137999</v>
          </cell>
          <cell r="I62">
            <v>63503598.670000002</v>
          </cell>
          <cell r="J62">
            <v>40796878.82</v>
          </cell>
          <cell r="K62">
            <v>22427972.009999998</v>
          </cell>
        </row>
        <row r="63">
          <cell r="H63">
            <v>65000</v>
          </cell>
          <cell r="I63">
            <v>65000</v>
          </cell>
          <cell r="J63">
            <v>0</v>
          </cell>
          <cell r="K63">
            <v>0</v>
          </cell>
        </row>
        <row r="64">
          <cell r="H64">
            <v>4500002</v>
          </cell>
          <cell r="I64">
            <v>4500002</v>
          </cell>
          <cell r="J64">
            <v>2825761.16</v>
          </cell>
          <cell r="K64">
            <v>2350534.34</v>
          </cell>
        </row>
        <row r="65">
          <cell r="H65">
            <v>3000000</v>
          </cell>
          <cell r="I65">
            <v>3000000</v>
          </cell>
          <cell r="J65">
            <v>2302652.2000000002</v>
          </cell>
          <cell r="K65">
            <v>2302652.2000000002</v>
          </cell>
        </row>
        <row r="66">
          <cell r="H66">
            <v>43718531</v>
          </cell>
          <cell r="I66">
            <v>44868531</v>
          </cell>
          <cell r="J66">
            <v>17985719.210000001</v>
          </cell>
          <cell r="K66">
            <v>17730617.550000001</v>
          </cell>
        </row>
        <row r="67">
          <cell r="H67">
            <v>1297563110</v>
          </cell>
          <cell r="I67">
            <v>1298646307</v>
          </cell>
          <cell r="J67">
            <v>899111804.4599998</v>
          </cell>
          <cell r="K67">
            <v>761690140.91999984</v>
          </cell>
        </row>
        <row r="68">
          <cell r="H68">
            <v>2546651</v>
          </cell>
          <cell r="I68">
            <v>3096651</v>
          </cell>
          <cell r="J68">
            <v>549979.19999999995</v>
          </cell>
          <cell r="K68">
            <v>0</v>
          </cell>
        </row>
        <row r="69">
          <cell r="H69">
            <v>0</v>
          </cell>
          <cell r="I69">
            <v>4000000</v>
          </cell>
          <cell r="J69">
            <v>0</v>
          </cell>
          <cell r="K69">
            <v>0</v>
          </cell>
        </row>
      </sheetData>
      <sheetData sheetId="10">
        <row r="5">
          <cell r="I5">
            <v>6000000</v>
          </cell>
          <cell r="J5">
            <v>9000000</v>
          </cell>
          <cell r="K5">
            <v>4500000</v>
          </cell>
          <cell r="L5">
            <v>3986417.2199999997</v>
          </cell>
        </row>
        <row r="6">
          <cell r="I6">
            <v>4301277</v>
          </cell>
          <cell r="J6">
            <v>4301277</v>
          </cell>
          <cell r="K6">
            <v>2550623.2600000002</v>
          </cell>
          <cell r="L6">
            <v>2384226.73</v>
          </cell>
        </row>
        <row r="7">
          <cell r="I7">
            <v>463279462</v>
          </cell>
          <cell r="J7">
            <v>450620497.20000005</v>
          </cell>
          <cell r="K7">
            <v>279001600.72000009</v>
          </cell>
          <cell r="L7">
            <v>260294460.49999997</v>
          </cell>
        </row>
        <row r="8">
          <cell r="I8">
            <v>2565033</v>
          </cell>
          <cell r="J8">
            <v>2565033</v>
          </cell>
          <cell r="K8">
            <v>1846523</v>
          </cell>
          <cell r="L8">
            <v>1841127.15</v>
          </cell>
        </row>
        <row r="9">
          <cell r="I9">
            <v>2511980</v>
          </cell>
          <cell r="J9">
            <v>2511980</v>
          </cell>
          <cell r="K9">
            <v>1077581.01</v>
          </cell>
          <cell r="L9">
            <v>1077581.01</v>
          </cell>
        </row>
        <row r="10">
          <cell r="I10">
            <v>873737489</v>
          </cell>
          <cell r="J10">
            <v>890079436.80000007</v>
          </cell>
          <cell r="K10">
            <v>607503728</v>
          </cell>
          <cell r="L10">
            <v>564904603.91000009</v>
          </cell>
        </row>
        <row r="11">
          <cell r="I11">
            <v>2000667511</v>
          </cell>
          <cell r="J11">
            <v>1995437369</v>
          </cell>
          <cell r="K11">
            <v>1392211770.3600001</v>
          </cell>
          <cell r="L11">
            <v>1181914611.0600002</v>
          </cell>
        </row>
        <row r="12">
          <cell r="I12">
            <v>4887011</v>
          </cell>
          <cell r="J12">
            <v>4887011</v>
          </cell>
          <cell r="K12">
            <v>3191516</v>
          </cell>
          <cell r="L12">
            <v>737260.29</v>
          </cell>
        </row>
      </sheetData>
      <sheetData sheetId="11">
        <row r="6">
          <cell r="H6">
            <v>2004816214</v>
          </cell>
          <cell r="I6">
            <v>2004816214</v>
          </cell>
          <cell r="J6">
            <v>1446819548.9300001</v>
          </cell>
          <cell r="K6">
            <v>1251216582.7000003</v>
          </cell>
        </row>
        <row r="7">
          <cell r="H7">
            <v>15117951</v>
          </cell>
          <cell r="I7">
            <v>15117951</v>
          </cell>
          <cell r="J7">
            <v>3000000</v>
          </cell>
          <cell r="K7">
            <v>3000000</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G46"/>
  <sheetViews>
    <sheetView topLeftCell="A10" zoomScale="90" zoomScaleNormal="90" workbookViewId="0">
      <selection activeCell="D16" sqref="D16"/>
    </sheetView>
  </sheetViews>
  <sheetFormatPr baseColWidth="10" defaultRowHeight="15"/>
  <cols>
    <col min="1" max="1" width="50" customWidth="1"/>
    <col min="2" max="2" width="16.28515625" bestFit="1" customWidth="1"/>
    <col min="3" max="3" width="14.42578125" bestFit="1" customWidth="1"/>
    <col min="4" max="6" width="16.28515625" bestFit="1" customWidth="1"/>
    <col min="7" max="7" width="15.42578125" bestFit="1" customWidth="1"/>
  </cols>
  <sheetData>
    <row r="1" spans="1:7" ht="57" customHeight="1">
      <c r="A1" s="41" t="s">
        <v>210</v>
      </c>
      <c r="B1" s="41"/>
      <c r="C1" s="41"/>
      <c r="D1" s="41"/>
      <c r="E1" s="41"/>
      <c r="F1" s="41"/>
      <c r="G1" s="41"/>
    </row>
    <row r="2" spans="1:7" ht="16.5" customHeight="1">
      <c r="A2" s="42" t="s">
        <v>0</v>
      </c>
      <c r="B2" s="41" t="s">
        <v>1</v>
      </c>
      <c r="C2" s="41"/>
      <c r="D2" s="41"/>
      <c r="E2" s="41"/>
      <c r="F2" s="41"/>
      <c r="G2" s="46" t="s">
        <v>7</v>
      </c>
    </row>
    <row r="3" spans="1:7" ht="45">
      <c r="A3" s="42"/>
      <c r="B3" s="1" t="s">
        <v>2</v>
      </c>
      <c r="C3" s="2" t="s">
        <v>3</v>
      </c>
      <c r="D3" s="1" t="s">
        <v>4</v>
      </c>
      <c r="E3" s="1" t="s">
        <v>5</v>
      </c>
      <c r="F3" s="1" t="s">
        <v>6</v>
      </c>
      <c r="G3" s="47"/>
    </row>
    <row r="4" spans="1:7">
      <c r="A4" s="42"/>
      <c r="B4" s="3" t="s">
        <v>8</v>
      </c>
      <c r="C4" s="3" t="s">
        <v>9</v>
      </c>
      <c r="D4" s="4" t="s">
        <v>10</v>
      </c>
      <c r="E4" s="3" t="s">
        <v>11</v>
      </c>
      <c r="F4" s="3" t="s">
        <v>12</v>
      </c>
      <c r="G4" s="3" t="s">
        <v>13</v>
      </c>
    </row>
    <row r="5" spans="1:7">
      <c r="A5" s="10" t="s">
        <v>14</v>
      </c>
      <c r="B5" s="9"/>
      <c r="C5" s="12"/>
      <c r="D5" s="12"/>
      <c r="E5" s="12"/>
      <c r="F5" s="12"/>
      <c r="G5" s="9"/>
    </row>
    <row r="6" spans="1:7">
      <c r="A6" s="10" t="s">
        <v>15</v>
      </c>
      <c r="B6" s="10"/>
      <c r="C6" s="13"/>
      <c r="D6" s="13"/>
      <c r="E6" s="13"/>
      <c r="F6" s="13"/>
      <c r="G6" s="10"/>
    </row>
    <row r="7" spans="1:7">
      <c r="A7" s="10" t="s">
        <v>16</v>
      </c>
      <c r="B7" s="10"/>
      <c r="C7" s="13"/>
      <c r="D7" s="13"/>
      <c r="E7" s="13"/>
      <c r="F7" s="13"/>
      <c r="G7" s="10"/>
    </row>
    <row r="8" spans="1:7">
      <c r="A8" s="10" t="s">
        <v>17</v>
      </c>
      <c r="B8" s="10"/>
      <c r="C8" s="13"/>
      <c r="D8" s="13"/>
      <c r="E8" s="13"/>
      <c r="F8" s="13"/>
      <c r="G8" s="10"/>
    </row>
    <row r="9" spans="1:7">
      <c r="A9" s="10" t="s">
        <v>18</v>
      </c>
      <c r="B9" s="10"/>
      <c r="C9" s="13"/>
      <c r="D9" s="13"/>
      <c r="E9" s="13"/>
      <c r="F9" s="13"/>
      <c r="G9" s="10"/>
    </row>
    <row r="10" spans="1:7">
      <c r="A10" s="10" t="s">
        <v>19</v>
      </c>
      <c r="B10" s="10"/>
      <c r="C10" s="13"/>
      <c r="D10" s="13"/>
      <c r="E10" s="13"/>
      <c r="F10" s="13"/>
      <c r="G10" s="10"/>
    </row>
    <row r="11" spans="1:7">
      <c r="A11" s="10" t="s">
        <v>20</v>
      </c>
      <c r="B11" s="10"/>
      <c r="C11" s="13"/>
      <c r="D11" s="13"/>
      <c r="E11" s="13"/>
      <c r="F11" s="13"/>
      <c r="G11" s="10"/>
    </row>
    <row r="12" spans="1:7">
      <c r="A12" s="10" t="s">
        <v>21</v>
      </c>
      <c r="B12" s="10"/>
      <c r="C12" s="13"/>
      <c r="D12" s="13"/>
      <c r="E12" s="13"/>
      <c r="F12" s="13"/>
      <c r="G12" s="10"/>
    </row>
    <row r="13" spans="1:7">
      <c r="A13" s="10" t="s">
        <v>19</v>
      </c>
      <c r="B13" s="10"/>
      <c r="C13" s="13"/>
      <c r="D13" s="13"/>
      <c r="E13" s="13"/>
      <c r="F13" s="13"/>
      <c r="G13" s="10"/>
    </row>
    <row r="14" spans="1:7">
      <c r="A14" s="10" t="s">
        <v>20</v>
      </c>
      <c r="B14" s="10"/>
      <c r="C14" s="13"/>
      <c r="D14" s="13"/>
      <c r="E14" s="13"/>
      <c r="F14" s="13"/>
      <c r="G14" s="10"/>
    </row>
    <row r="15" spans="1:7">
      <c r="A15" s="10" t="s">
        <v>22</v>
      </c>
      <c r="B15" s="72">
        <v>65086636</v>
      </c>
      <c r="C15" s="72">
        <f>D15-B15</f>
        <v>0</v>
      </c>
      <c r="D15" s="72">
        <v>65086636</v>
      </c>
      <c r="E15" s="72">
        <v>44236999</v>
      </c>
      <c r="F15" s="72">
        <v>41847305.18</v>
      </c>
      <c r="G15" s="72">
        <f>F15-B15</f>
        <v>-23239330.82</v>
      </c>
    </row>
    <row r="16" spans="1:7">
      <c r="A16" s="10" t="s">
        <v>23</v>
      </c>
      <c r="B16" s="10"/>
      <c r="C16" s="13"/>
      <c r="D16" s="13"/>
      <c r="E16" s="13"/>
      <c r="F16" s="13"/>
      <c r="G16" s="10"/>
    </row>
    <row r="17" spans="1:7" ht="16.5" customHeight="1">
      <c r="A17" s="17" t="s">
        <v>24</v>
      </c>
      <c r="B17" s="72">
        <f>2767592195+525270932</f>
        <v>3292863127</v>
      </c>
      <c r="C17" s="72">
        <f>D17-B17</f>
        <v>1452841</v>
      </c>
      <c r="D17" s="72">
        <f>2262592195+1031723773</f>
        <v>3294315968</v>
      </c>
      <c r="E17" s="72">
        <f>1752855438.3+663775595.05</f>
        <v>2416631033.3499999</v>
      </c>
      <c r="F17" s="72">
        <f>1750607671.3+658201490.15</f>
        <v>2408809161.4499998</v>
      </c>
      <c r="G17" s="72">
        <f>F17-B17</f>
        <v>-884053965.55000019</v>
      </c>
    </row>
    <row r="18" spans="1:7">
      <c r="A18" s="11" t="s">
        <v>25</v>
      </c>
      <c r="B18" s="11"/>
      <c r="C18" s="7"/>
      <c r="D18" s="7"/>
      <c r="E18" s="7"/>
      <c r="F18" s="7"/>
      <c r="G18" s="11"/>
    </row>
    <row r="19" spans="1:7">
      <c r="A19" s="16" t="s">
        <v>26</v>
      </c>
      <c r="B19" s="67">
        <f>B17+B15</f>
        <v>3357949763</v>
      </c>
      <c r="C19" s="67">
        <f>C17+C15</f>
        <v>1452841</v>
      </c>
      <c r="D19" s="67">
        <f>D17+D15</f>
        <v>3359402604</v>
      </c>
      <c r="E19" s="67">
        <f>E17+E15</f>
        <v>2460868032.3499999</v>
      </c>
      <c r="F19" s="67">
        <f>F17+F15</f>
        <v>2450656466.6299996</v>
      </c>
      <c r="G19" s="73">
        <f>G15+G17</f>
        <v>-907293296.37000024</v>
      </c>
    </row>
    <row r="20" spans="1:7">
      <c r="E20" s="43" t="s">
        <v>27</v>
      </c>
      <c r="F20" s="44"/>
      <c r="G20" s="39"/>
    </row>
    <row r="22" spans="1:7">
      <c r="A22" s="45" t="s">
        <v>28</v>
      </c>
      <c r="B22" s="39" t="s">
        <v>1</v>
      </c>
      <c r="C22" s="39"/>
      <c r="D22" s="39"/>
      <c r="E22" s="39"/>
      <c r="F22" s="39"/>
      <c r="G22" s="48" t="s">
        <v>7</v>
      </c>
    </row>
    <row r="23" spans="1:7" ht="45">
      <c r="A23" s="45"/>
      <c r="B23" s="15" t="s">
        <v>2</v>
      </c>
      <c r="C23" s="15" t="s">
        <v>3</v>
      </c>
      <c r="D23" s="4" t="s">
        <v>4</v>
      </c>
      <c r="E23" s="4" t="s">
        <v>5</v>
      </c>
      <c r="F23" s="4" t="s">
        <v>6</v>
      </c>
      <c r="G23" s="48"/>
    </row>
    <row r="24" spans="1:7">
      <c r="A24" s="45"/>
      <c r="B24" s="3" t="s">
        <v>8</v>
      </c>
      <c r="C24" s="3" t="s">
        <v>9</v>
      </c>
      <c r="D24" s="4" t="s">
        <v>10</v>
      </c>
      <c r="E24" s="3" t="s">
        <v>11</v>
      </c>
      <c r="F24" s="3" t="s">
        <v>12</v>
      </c>
      <c r="G24" s="3" t="s">
        <v>13</v>
      </c>
    </row>
    <row r="25" spans="1:7">
      <c r="A25" s="18" t="s">
        <v>29</v>
      </c>
      <c r="B25" s="12"/>
      <c r="C25" s="12"/>
      <c r="D25" s="12"/>
      <c r="E25" s="12"/>
      <c r="F25" s="12"/>
      <c r="G25" s="12"/>
    </row>
    <row r="26" spans="1:7">
      <c r="A26" s="10" t="s">
        <v>14</v>
      </c>
      <c r="B26" s="13"/>
      <c r="C26" s="13"/>
      <c r="D26" s="13"/>
      <c r="E26" s="13"/>
      <c r="F26" s="13"/>
      <c r="G26" s="13"/>
    </row>
    <row r="27" spans="1:7">
      <c r="A27" s="10" t="s">
        <v>16</v>
      </c>
      <c r="B27" s="13"/>
      <c r="C27" s="13"/>
      <c r="D27" s="13"/>
      <c r="E27" s="13"/>
      <c r="F27" s="13"/>
      <c r="G27" s="13"/>
    </row>
    <row r="28" spans="1:7">
      <c r="A28" s="10" t="s">
        <v>17</v>
      </c>
      <c r="B28" s="13"/>
      <c r="C28" s="13"/>
      <c r="D28" s="13"/>
      <c r="E28" s="13"/>
      <c r="F28" s="13"/>
      <c r="G28" s="13"/>
    </row>
    <row r="29" spans="1:7">
      <c r="A29" s="10" t="s">
        <v>18</v>
      </c>
      <c r="B29" s="13"/>
      <c r="C29" s="13"/>
      <c r="D29" s="13"/>
      <c r="E29" s="13"/>
      <c r="F29" s="13"/>
      <c r="G29" s="13"/>
    </row>
    <row r="30" spans="1:7">
      <c r="A30" s="10" t="s">
        <v>19</v>
      </c>
      <c r="B30" s="13"/>
      <c r="C30" s="13"/>
      <c r="D30" s="13"/>
      <c r="E30" s="13"/>
      <c r="F30" s="13"/>
      <c r="G30" s="13"/>
    </row>
    <row r="31" spans="1:7">
      <c r="A31" s="10" t="s">
        <v>20</v>
      </c>
      <c r="B31" s="13"/>
      <c r="C31" s="13"/>
      <c r="D31" s="13"/>
      <c r="E31" s="13"/>
      <c r="F31" s="13"/>
      <c r="G31" s="13"/>
    </row>
    <row r="32" spans="1:7">
      <c r="A32" s="10" t="s">
        <v>21</v>
      </c>
      <c r="B32" s="13"/>
      <c r="C32" s="13"/>
      <c r="D32" s="13"/>
      <c r="E32" s="13"/>
      <c r="F32" s="13"/>
      <c r="G32" s="13"/>
    </row>
    <row r="33" spans="1:7">
      <c r="A33" s="10" t="s">
        <v>19</v>
      </c>
      <c r="B33" s="13"/>
      <c r="C33" s="13"/>
      <c r="D33" s="13"/>
      <c r="E33" s="13"/>
      <c r="F33" s="13"/>
      <c r="G33" s="13"/>
    </row>
    <row r="34" spans="1:7">
      <c r="A34" s="10" t="s">
        <v>20</v>
      </c>
      <c r="B34" s="13"/>
      <c r="C34" s="13"/>
      <c r="D34" s="13"/>
      <c r="E34" s="13"/>
      <c r="F34" s="13"/>
      <c r="G34" s="13"/>
    </row>
    <row r="35" spans="1:7">
      <c r="A35" s="10" t="s">
        <v>23</v>
      </c>
      <c r="B35" s="13"/>
      <c r="C35" s="13"/>
      <c r="D35" s="13"/>
      <c r="E35" s="13"/>
      <c r="F35" s="13"/>
      <c r="G35" s="13"/>
    </row>
    <row r="36" spans="1:7">
      <c r="A36" s="10" t="s">
        <v>24</v>
      </c>
      <c r="B36" s="13"/>
      <c r="C36" s="13"/>
      <c r="D36" s="13"/>
      <c r="E36" s="13"/>
      <c r="F36" s="13"/>
      <c r="G36" s="13"/>
    </row>
    <row r="37" spans="1:7">
      <c r="A37" s="10"/>
      <c r="B37" s="13"/>
      <c r="C37" s="13"/>
      <c r="D37" s="13"/>
      <c r="E37" s="13"/>
      <c r="F37" s="13"/>
      <c r="G37" s="13"/>
    </row>
    <row r="38" spans="1:7">
      <c r="A38" s="19" t="s">
        <v>30</v>
      </c>
      <c r="B38" s="13"/>
      <c r="C38" s="13"/>
      <c r="D38" s="13"/>
      <c r="E38" s="13"/>
      <c r="F38" s="13"/>
      <c r="G38" s="13"/>
    </row>
    <row r="39" spans="1:7">
      <c r="A39" s="10" t="s">
        <v>15</v>
      </c>
      <c r="B39" s="13"/>
      <c r="C39" s="13"/>
      <c r="D39" s="13"/>
      <c r="E39" s="13"/>
      <c r="F39" s="13"/>
      <c r="G39" s="13"/>
    </row>
    <row r="40" spans="1:7">
      <c r="A40" s="10" t="s">
        <v>22</v>
      </c>
      <c r="B40" s="66">
        <f>B15</f>
        <v>65086636</v>
      </c>
      <c r="C40" s="66">
        <f t="shared" ref="C40:F40" si="0">C15</f>
        <v>0</v>
      </c>
      <c r="D40" s="66">
        <f t="shared" si="0"/>
        <v>65086636</v>
      </c>
      <c r="E40" s="66">
        <f t="shared" si="0"/>
        <v>44236999</v>
      </c>
      <c r="F40" s="66">
        <f t="shared" si="0"/>
        <v>41847305.18</v>
      </c>
      <c r="G40" s="66">
        <f>F40-B40</f>
        <v>-23239330.82</v>
      </c>
    </row>
    <row r="41" spans="1:7">
      <c r="A41" s="10" t="s">
        <v>24</v>
      </c>
      <c r="B41" s="66">
        <f>B17</f>
        <v>3292863127</v>
      </c>
      <c r="C41" s="66">
        <f t="shared" ref="C41:F41" si="1">C17</f>
        <v>1452841</v>
      </c>
      <c r="D41" s="66">
        <f t="shared" si="1"/>
        <v>3294315968</v>
      </c>
      <c r="E41" s="66">
        <f t="shared" si="1"/>
        <v>2416631033.3499999</v>
      </c>
      <c r="F41" s="66">
        <f t="shared" si="1"/>
        <v>2408809161.4499998</v>
      </c>
      <c r="G41" s="66">
        <f>F41-B41</f>
        <v>-884053965.55000019</v>
      </c>
    </row>
    <row r="42" spans="1:7">
      <c r="A42" s="10"/>
      <c r="B42" s="13"/>
      <c r="C42" s="13"/>
      <c r="D42" s="13"/>
      <c r="E42" s="13"/>
      <c r="F42" s="13"/>
      <c r="G42" s="13"/>
    </row>
    <row r="43" spans="1:7">
      <c r="A43" s="19" t="s">
        <v>31</v>
      </c>
      <c r="B43" s="13"/>
      <c r="C43" s="13"/>
      <c r="D43" s="13"/>
      <c r="E43" s="13"/>
      <c r="F43" s="13"/>
      <c r="G43" s="13"/>
    </row>
    <row r="44" spans="1:7">
      <c r="A44" s="11" t="s">
        <v>25</v>
      </c>
      <c r="B44" s="13"/>
      <c r="C44" s="13"/>
      <c r="D44" s="13"/>
      <c r="E44" s="13"/>
      <c r="F44" s="13"/>
      <c r="G44" s="13"/>
    </row>
    <row r="45" spans="1:7">
      <c r="A45" s="20" t="s">
        <v>26</v>
      </c>
      <c r="B45" s="67">
        <f>B41+B40</f>
        <v>3357949763</v>
      </c>
      <c r="C45" s="67">
        <f t="shared" ref="C45:F45" si="2">C41+C40</f>
        <v>1452841</v>
      </c>
      <c r="D45" s="67">
        <f t="shared" si="2"/>
        <v>3359402604</v>
      </c>
      <c r="E45" s="67">
        <f t="shared" si="2"/>
        <v>2460868032.3499999</v>
      </c>
      <c r="F45" s="67">
        <f t="shared" si="2"/>
        <v>2450656466.6299996</v>
      </c>
      <c r="G45" s="73">
        <f>G41+G40</f>
        <v>-907293296.37000024</v>
      </c>
    </row>
    <row r="46" spans="1:7">
      <c r="E46" s="40" t="s">
        <v>32</v>
      </c>
      <c r="F46" s="40"/>
      <c r="G46" s="39"/>
    </row>
  </sheetData>
  <mergeCells count="11">
    <mergeCell ref="G19:G20"/>
    <mergeCell ref="E46:F46"/>
    <mergeCell ref="G45:G46"/>
    <mergeCell ref="A1:G1"/>
    <mergeCell ref="A2:A4"/>
    <mergeCell ref="E20:F20"/>
    <mergeCell ref="A22:A24"/>
    <mergeCell ref="B2:F2"/>
    <mergeCell ref="G2:G3"/>
    <mergeCell ref="B22:F22"/>
    <mergeCell ref="G22:G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G47"/>
  <sheetViews>
    <sheetView topLeftCell="A36" workbookViewId="0">
      <selection activeCell="A35" sqref="A35:G35"/>
    </sheetView>
  </sheetViews>
  <sheetFormatPr baseColWidth="10" defaultRowHeight="15"/>
  <cols>
    <col min="1" max="1" width="37.5703125" customWidth="1"/>
    <col min="2" max="2" width="15.28515625" bestFit="1" customWidth="1"/>
    <col min="3" max="3" width="14.42578125" customWidth="1"/>
    <col min="4" max="7" width="15.28515625" bestFit="1" customWidth="1"/>
  </cols>
  <sheetData>
    <row r="1" spans="1:7" ht="63" customHeight="1">
      <c r="A1" s="49" t="s">
        <v>213</v>
      </c>
      <c r="B1" s="49"/>
      <c r="C1" s="49"/>
      <c r="D1" s="49"/>
      <c r="E1" s="49"/>
      <c r="F1" s="49"/>
      <c r="G1" s="49"/>
    </row>
    <row r="2" spans="1:7" ht="24" customHeight="1">
      <c r="A2" s="22"/>
      <c r="B2" s="22"/>
      <c r="C2" s="22"/>
      <c r="D2" s="22"/>
      <c r="E2" s="22"/>
      <c r="F2" s="22"/>
      <c r="G2" s="22"/>
    </row>
    <row r="3" spans="1:7">
      <c r="A3" s="42" t="s">
        <v>33</v>
      </c>
      <c r="B3" s="50" t="s">
        <v>34</v>
      </c>
      <c r="C3" s="50"/>
      <c r="D3" s="50"/>
      <c r="E3" s="50"/>
      <c r="F3" s="50"/>
      <c r="G3" s="42" t="s">
        <v>38</v>
      </c>
    </row>
    <row r="4" spans="1:7" ht="30">
      <c r="A4" s="42"/>
      <c r="B4" s="1" t="s">
        <v>35</v>
      </c>
      <c r="C4" s="24" t="s">
        <v>36</v>
      </c>
      <c r="D4" s="1" t="s">
        <v>4</v>
      </c>
      <c r="E4" s="1" t="s">
        <v>5</v>
      </c>
      <c r="F4" s="1" t="s">
        <v>37</v>
      </c>
      <c r="G4" s="42"/>
    </row>
    <row r="5" spans="1:7">
      <c r="A5" s="42"/>
      <c r="B5" s="1">
        <v>1</v>
      </c>
      <c r="C5" s="1">
        <v>2</v>
      </c>
      <c r="D5" s="25" t="s">
        <v>39</v>
      </c>
      <c r="E5" s="1">
        <v>4</v>
      </c>
      <c r="F5" s="1">
        <v>5</v>
      </c>
      <c r="G5" s="1" t="s">
        <v>40</v>
      </c>
    </row>
    <row r="6" spans="1:7" ht="29.25" customHeight="1">
      <c r="A6" s="9" t="s">
        <v>41</v>
      </c>
      <c r="B6" s="12"/>
      <c r="C6" s="13"/>
      <c r="D6" s="12"/>
      <c r="E6" s="12"/>
      <c r="F6" s="12"/>
      <c r="G6" s="12"/>
    </row>
    <row r="7" spans="1:7">
      <c r="A7" s="10" t="s">
        <v>42</v>
      </c>
      <c r="B7" s="13"/>
      <c r="C7" s="13"/>
      <c r="D7" s="13"/>
      <c r="E7" s="13"/>
      <c r="F7" s="13"/>
      <c r="G7" s="13"/>
    </row>
    <row r="8" spans="1:7">
      <c r="A8" s="10" t="s">
        <v>43</v>
      </c>
      <c r="B8" s="13"/>
      <c r="C8" s="13"/>
      <c r="D8" s="13"/>
      <c r="E8" s="13"/>
      <c r="F8" s="13"/>
      <c r="G8" s="13"/>
    </row>
    <row r="9" spans="1:7">
      <c r="A9" s="10" t="s">
        <v>44</v>
      </c>
      <c r="B9" s="13"/>
      <c r="C9" s="13"/>
      <c r="D9" s="13"/>
      <c r="E9" s="13"/>
      <c r="F9" s="13"/>
      <c r="G9" s="13"/>
    </row>
    <row r="10" spans="1:7">
      <c r="A10" s="10" t="s">
        <v>47</v>
      </c>
      <c r="B10" s="13"/>
      <c r="C10" s="13"/>
      <c r="D10" s="13"/>
      <c r="E10" s="13"/>
      <c r="F10" s="13"/>
      <c r="G10" s="13"/>
    </row>
    <row r="11" spans="1:7">
      <c r="A11" s="10" t="s">
        <v>45</v>
      </c>
      <c r="B11" s="13"/>
      <c r="C11" s="13"/>
      <c r="D11" s="13"/>
      <c r="E11" s="13"/>
      <c r="F11" s="13"/>
      <c r="G11" s="13"/>
    </row>
    <row r="12" spans="1:7">
      <c r="A12" s="10" t="s">
        <v>46</v>
      </c>
      <c r="B12" s="13"/>
      <c r="C12" s="13"/>
      <c r="D12" s="13"/>
      <c r="E12" s="13"/>
      <c r="F12" s="13"/>
      <c r="G12" s="13"/>
    </row>
    <row r="13" spans="1:7">
      <c r="A13" s="10" t="s">
        <v>48</v>
      </c>
      <c r="B13" s="13"/>
      <c r="C13" s="13"/>
      <c r="D13" s="13"/>
      <c r="E13" s="13"/>
      <c r="F13" s="13"/>
      <c r="G13" s="13"/>
    </row>
    <row r="14" spans="1:7">
      <c r="A14" s="10" t="s">
        <v>49</v>
      </c>
      <c r="B14" s="13"/>
      <c r="C14" s="13"/>
      <c r="D14" s="13"/>
      <c r="E14" s="13"/>
      <c r="F14" s="13"/>
      <c r="G14" s="13"/>
    </row>
    <row r="15" spans="1:7">
      <c r="A15" s="11"/>
      <c r="B15" s="7"/>
      <c r="C15" s="7"/>
      <c r="D15" s="7"/>
      <c r="E15" s="7"/>
      <c r="F15" s="7"/>
      <c r="G15" s="13"/>
    </row>
    <row r="16" spans="1:7">
      <c r="A16" s="6" t="s">
        <v>50</v>
      </c>
      <c r="B16" s="5"/>
      <c r="C16" s="5"/>
      <c r="D16" s="5"/>
      <c r="E16" s="5"/>
      <c r="F16" s="5"/>
      <c r="G16" s="5"/>
    </row>
    <row r="21" spans="1:7" ht="62.25" customHeight="1">
      <c r="A21" s="41" t="s">
        <v>211</v>
      </c>
      <c r="B21" s="41"/>
      <c r="C21" s="41"/>
      <c r="D21" s="41"/>
      <c r="E21" s="41"/>
      <c r="F21" s="41"/>
      <c r="G21" s="41"/>
    </row>
    <row r="23" spans="1:7">
      <c r="A23" s="42" t="s">
        <v>33</v>
      </c>
      <c r="B23" s="50" t="s">
        <v>34</v>
      </c>
      <c r="C23" s="50"/>
      <c r="D23" s="50"/>
      <c r="E23" s="50"/>
      <c r="F23" s="50"/>
      <c r="G23" s="42" t="s">
        <v>38</v>
      </c>
    </row>
    <row r="24" spans="1:7" ht="30">
      <c r="A24" s="42"/>
      <c r="B24" s="1" t="s">
        <v>35</v>
      </c>
      <c r="C24" s="24" t="s">
        <v>36</v>
      </c>
      <c r="D24" s="1" t="s">
        <v>4</v>
      </c>
      <c r="E24" s="1" t="s">
        <v>5</v>
      </c>
      <c r="F24" s="1" t="s">
        <v>37</v>
      </c>
      <c r="G24" s="42"/>
    </row>
    <row r="25" spans="1:7">
      <c r="A25" s="42"/>
      <c r="B25" s="1">
        <v>1</v>
      </c>
      <c r="C25" s="1">
        <v>2</v>
      </c>
      <c r="D25" s="25" t="s">
        <v>39</v>
      </c>
      <c r="E25" s="1">
        <v>4</v>
      </c>
      <c r="F25" s="1">
        <v>5</v>
      </c>
      <c r="G25" s="1" t="s">
        <v>40</v>
      </c>
    </row>
    <row r="26" spans="1:7" ht="26.25" customHeight="1">
      <c r="A26" s="9" t="s">
        <v>51</v>
      </c>
      <c r="B26" s="12"/>
      <c r="C26" s="13"/>
      <c r="D26" s="12"/>
      <c r="E26" s="12"/>
      <c r="F26" s="12"/>
      <c r="G26" s="12"/>
    </row>
    <row r="27" spans="1:7">
      <c r="A27" s="10" t="s">
        <v>52</v>
      </c>
      <c r="B27" s="13"/>
      <c r="C27" s="13"/>
      <c r="D27" s="13"/>
      <c r="E27" s="13"/>
      <c r="F27" s="13"/>
      <c r="G27" s="13"/>
    </row>
    <row r="28" spans="1:7">
      <c r="A28" s="10" t="s">
        <v>53</v>
      </c>
      <c r="B28" s="13"/>
      <c r="C28" s="13"/>
      <c r="D28" s="13"/>
      <c r="E28" s="13"/>
      <c r="F28" s="13"/>
      <c r="G28" s="13"/>
    </row>
    <row r="29" spans="1:7">
      <c r="A29" s="10" t="s">
        <v>54</v>
      </c>
      <c r="B29" s="13"/>
      <c r="C29" s="13"/>
      <c r="D29" s="13"/>
      <c r="E29" s="13"/>
      <c r="F29" s="13"/>
      <c r="G29" s="13"/>
    </row>
    <row r="30" spans="1:7">
      <c r="A30" s="11"/>
      <c r="B30" s="7"/>
      <c r="C30" s="7"/>
      <c r="D30" s="7"/>
      <c r="E30" s="7"/>
      <c r="F30" s="7"/>
      <c r="G30" s="7"/>
    </row>
    <row r="31" spans="1:7">
      <c r="A31" s="6" t="s">
        <v>50</v>
      </c>
      <c r="B31" s="5"/>
      <c r="C31" s="5"/>
      <c r="D31" s="5"/>
      <c r="E31" s="5"/>
      <c r="F31" s="5"/>
      <c r="G31" s="5"/>
    </row>
    <row r="35" spans="1:7" ht="63.75" customHeight="1">
      <c r="A35" s="68" t="s">
        <v>215</v>
      </c>
      <c r="B35" s="69"/>
      <c r="C35" s="69"/>
      <c r="D35" s="69"/>
      <c r="E35" s="69"/>
      <c r="F35" s="69"/>
      <c r="G35" s="70"/>
    </row>
    <row r="36" spans="1:7">
      <c r="A36" s="48" t="s">
        <v>33</v>
      </c>
      <c r="B36" s="39" t="s">
        <v>34</v>
      </c>
      <c r="C36" s="39"/>
      <c r="D36" s="39"/>
      <c r="E36" s="39"/>
      <c r="F36" s="39"/>
      <c r="G36" s="48" t="s">
        <v>38</v>
      </c>
    </row>
    <row r="37" spans="1:7" ht="30">
      <c r="A37" s="48"/>
      <c r="B37" s="4" t="s">
        <v>35</v>
      </c>
      <c r="C37" s="15" t="s">
        <v>36</v>
      </c>
      <c r="D37" s="4" t="s">
        <v>4</v>
      </c>
      <c r="E37" s="4" t="s">
        <v>5</v>
      </c>
      <c r="F37" s="4" t="s">
        <v>37</v>
      </c>
      <c r="G37" s="48"/>
    </row>
    <row r="38" spans="1:7">
      <c r="A38" s="48"/>
      <c r="B38" s="4">
        <v>1</v>
      </c>
      <c r="C38" s="4">
        <v>2</v>
      </c>
      <c r="D38" s="23" t="s">
        <v>39</v>
      </c>
      <c r="E38" s="4">
        <v>4</v>
      </c>
      <c r="F38" s="4">
        <v>5</v>
      </c>
      <c r="G38" s="4" t="s">
        <v>40</v>
      </c>
    </row>
    <row r="39" spans="1:7" ht="60.75" customHeight="1">
      <c r="A39" s="26" t="s">
        <v>55</v>
      </c>
      <c r="B39" s="71">
        <f>'Clasificación Económica'!B10</f>
        <v>3357949763</v>
      </c>
      <c r="C39" s="65">
        <f>D39-B39</f>
        <v>1452841</v>
      </c>
      <c r="D39" s="65">
        <f>'Clasificación Económica'!D10</f>
        <v>3359402604</v>
      </c>
      <c r="E39" s="65">
        <f>'Clasificación Económica'!E10</f>
        <v>2291883342.3499994</v>
      </c>
      <c r="F39" s="65">
        <f>'Clasificación Económica'!F10</f>
        <v>2017140287.8699999</v>
      </c>
      <c r="G39" s="65">
        <f>D39-E39</f>
        <v>1067519261.6500006</v>
      </c>
    </row>
    <row r="40" spans="1:7" ht="53.25" customHeight="1">
      <c r="A40" s="17" t="s">
        <v>56</v>
      </c>
      <c r="B40" s="10"/>
      <c r="C40" s="13"/>
      <c r="D40" s="13"/>
      <c r="E40" s="13"/>
      <c r="F40" s="13"/>
      <c r="G40" s="13"/>
    </row>
    <row r="41" spans="1:7" ht="71.25" customHeight="1">
      <c r="A41" s="17" t="s">
        <v>57</v>
      </c>
      <c r="B41" s="10"/>
      <c r="C41" s="13"/>
      <c r="D41" s="13"/>
      <c r="E41" s="13"/>
      <c r="F41" s="13"/>
      <c r="G41" s="13"/>
    </row>
    <row r="42" spans="1:7" ht="76.5" customHeight="1">
      <c r="A42" s="17" t="s">
        <v>58</v>
      </c>
      <c r="B42" s="10"/>
      <c r="C42" s="13"/>
      <c r="D42" s="13"/>
      <c r="E42" s="13"/>
      <c r="F42" s="13"/>
      <c r="G42" s="13"/>
    </row>
    <row r="43" spans="1:7" ht="74.25" customHeight="1">
      <c r="A43" s="17" t="s">
        <v>59</v>
      </c>
      <c r="B43" s="10"/>
      <c r="C43" s="13"/>
      <c r="D43" s="13"/>
      <c r="E43" s="13"/>
      <c r="F43" s="13"/>
      <c r="G43" s="13"/>
    </row>
    <row r="44" spans="1:7" ht="75.75" customHeight="1">
      <c r="A44" s="17" t="s">
        <v>60</v>
      </c>
      <c r="B44" s="10"/>
      <c r="C44" s="13"/>
      <c r="D44" s="13"/>
      <c r="E44" s="13"/>
      <c r="F44" s="13"/>
      <c r="G44" s="13"/>
    </row>
    <row r="45" spans="1:7" ht="66" customHeight="1">
      <c r="A45" s="17" t="s">
        <v>61</v>
      </c>
      <c r="B45" s="10"/>
      <c r="C45" s="13"/>
      <c r="D45" s="13"/>
      <c r="E45" s="13"/>
      <c r="F45" s="13"/>
      <c r="G45" s="13"/>
    </row>
    <row r="46" spans="1:7">
      <c r="A46" s="11"/>
      <c r="B46" s="11"/>
      <c r="C46" s="7"/>
      <c r="D46" s="7"/>
      <c r="E46" s="7"/>
      <c r="F46" s="7"/>
      <c r="G46" s="7"/>
    </row>
    <row r="47" spans="1:7">
      <c r="A47" s="24" t="s">
        <v>50</v>
      </c>
      <c r="B47" s="67">
        <f>B39</f>
        <v>3357949763</v>
      </c>
      <c r="C47" s="67">
        <f t="shared" ref="C47:G47" si="0">C39</f>
        <v>1452841</v>
      </c>
      <c r="D47" s="67">
        <f t="shared" si="0"/>
        <v>3359402604</v>
      </c>
      <c r="E47" s="67">
        <f t="shared" si="0"/>
        <v>2291883342.3499994</v>
      </c>
      <c r="F47" s="67">
        <f t="shared" si="0"/>
        <v>2017140287.8699999</v>
      </c>
      <c r="G47" s="67">
        <f t="shared" si="0"/>
        <v>1067519261.6500006</v>
      </c>
    </row>
  </sheetData>
  <mergeCells count="12">
    <mergeCell ref="A35:G35"/>
    <mergeCell ref="A36:A38"/>
    <mergeCell ref="B36:F36"/>
    <mergeCell ref="G36:G37"/>
    <mergeCell ref="A1:G1"/>
    <mergeCell ref="B3:F3"/>
    <mergeCell ref="G3:G4"/>
    <mergeCell ref="A3:A5"/>
    <mergeCell ref="A21:G21"/>
    <mergeCell ref="A23:A25"/>
    <mergeCell ref="B23:F23"/>
    <mergeCell ref="G23:G2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10"/>
  <sheetViews>
    <sheetView workbookViewId="0">
      <selection activeCell="E15" sqref="E15"/>
    </sheetView>
  </sheetViews>
  <sheetFormatPr baseColWidth="10" defaultRowHeight="15"/>
  <cols>
    <col min="1" max="1" width="37.28515625" customWidth="1"/>
    <col min="2" max="2" width="15.28515625" bestFit="1" customWidth="1"/>
    <col min="3" max="3" width="14.140625" customWidth="1"/>
    <col min="4" max="6" width="15.28515625" bestFit="1" customWidth="1"/>
    <col min="7" max="7" width="17.28515625" customWidth="1"/>
  </cols>
  <sheetData>
    <row r="1" spans="1:7" ht="62.25" customHeight="1">
      <c r="A1" s="68" t="s">
        <v>214</v>
      </c>
      <c r="B1" s="69"/>
      <c r="C1" s="69"/>
      <c r="D1" s="69"/>
      <c r="E1" s="69"/>
      <c r="F1" s="69"/>
      <c r="G1" s="70"/>
    </row>
    <row r="2" spans="1:7">
      <c r="A2" s="42" t="s">
        <v>33</v>
      </c>
      <c r="B2" s="50" t="s">
        <v>34</v>
      </c>
      <c r="C2" s="50"/>
      <c r="D2" s="50"/>
      <c r="E2" s="50"/>
      <c r="F2" s="50"/>
      <c r="G2" s="42" t="s">
        <v>38</v>
      </c>
    </row>
    <row r="3" spans="1:7" ht="35.25" customHeight="1">
      <c r="A3" s="42"/>
      <c r="B3" s="1" t="s">
        <v>35</v>
      </c>
      <c r="C3" s="24" t="s">
        <v>36</v>
      </c>
      <c r="D3" s="1" t="s">
        <v>4</v>
      </c>
      <c r="E3" s="1" t="s">
        <v>5</v>
      </c>
      <c r="F3" s="1" t="s">
        <v>37</v>
      </c>
      <c r="G3" s="42"/>
    </row>
    <row r="4" spans="1:7">
      <c r="A4" s="42"/>
      <c r="B4" s="1">
        <v>1</v>
      </c>
      <c r="C4" s="1">
        <v>2</v>
      </c>
      <c r="D4" s="25" t="s">
        <v>39</v>
      </c>
      <c r="E4" s="1">
        <v>4</v>
      </c>
      <c r="F4" s="1">
        <v>5</v>
      </c>
      <c r="G4" s="1" t="s">
        <v>40</v>
      </c>
    </row>
    <row r="5" spans="1:7" ht="43.5" customHeight="1">
      <c r="A5" s="18" t="s">
        <v>62</v>
      </c>
      <c r="B5" s="65">
        <f>[1]Hoja6!$B$43</f>
        <v>3355403112</v>
      </c>
      <c r="C5" s="65">
        <f>D5-B5</f>
        <v>-3097159</v>
      </c>
      <c r="D5" s="65">
        <f>[1]Hoja6!$C$43</f>
        <v>3352305953</v>
      </c>
      <c r="E5" s="65">
        <f>[1]Hoja6!$D$43</f>
        <v>2291333363.1499996</v>
      </c>
      <c r="F5" s="65">
        <f>[1]Hoja6!$E$43</f>
        <v>2017140287.8699999</v>
      </c>
      <c r="G5" s="65">
        <f>D5-E5</f>
        <v>1060972589.8500004</v>
      </c>
    </row>
    <row r="6" spans="1:7" ht="30" customHeight="1">
      <c r="A6" s="19" t="s">
        <v>63</v>
      </c>
      <c r="B6" s="66">
        <f>[1]Hoja6!$B$45</f>
        <v>2546651</v>
      </c>
      <c r="C6" s="65">
        <f>D6-B6</f>
        <v>4550000</v>
      </c>
      <c r="D6" s="66">
        <f>[1]Hoja6!$C$45</f>
        <v>7096651</v>
      </c>
      <c r="E6" s="66">
        <f>[1]Hoja6!$D$45</f>
        <v>549979.19999999995</v>
      </c>
      <c r="F6" s="66">
        <f>[1]Hoja6!$E$45</f>
        <v>0</v>
      </c>
      <c r="G6" s="65">
        <f>D6-E6</f>
        <v>6546671.7999999998</v>
      </c>
    </row>
    <row r="7" spans="1:7" ht="58.5" customHeight="1">
      <c r="A7" s="27" t="s">
        <v>64</v>
      </c>
      <c r="B7" s="13"/>
      <c r="C7" s="13"/>
      <c r="D7" s="13"/>
      <c r="E7" s="13"/>
      <c r="F7" s="13"/>
      <c r="G7" s="13"/>
    </row>
    <row r="8" spans="1:7" ht="37.5" customHeight="1">
      <c r="A8" s="19" t="s">
        <v>65</v>
      </c>
      <c r="B8" s="13"/>
      <c r="C8" s="13"/>
      <c r="D8" s="13"/>
      <c r="E8" s="13"/>
      <c r="F8" s="13"/>
      <c r="G8" s="13"/>
    </row>
    <row r="9" spans="1:7" ht="37.5" customHeight="1">
      <c r="A9" s="28" t="s">
        <v>66</v>
      </c>
      <c r="B9" s="7"/>
      <c r="C9" s="7"/>
      <c r="D9" s="7"/>
      <c r="E9" s="7"/>
      <c r="F9" s="7"/>
      <c r="G9" s="13"/>
    </row>
    <row r="10" spans="1:7" ht="35.25" customHeight="1">
      <c r="A10" s="6" t="s">
        <v>50</v>
      </c>
      <c r="B10" s="67">
        <f>B5+B6</f>
        <v>3357949763</v>
      </c>
      <c r="C10" s="67">
        <f t="shared" ref="C10:G10" si="0">C5+C6</f>
        <v>1452841</v>
      </c>
      <c r="D10" s="67">
        <f t="shared" si="0"/>
        <v>3359402604</v>
      </c>
      <c r="E10" s="67">
        <f t="shared" si="0"/>
        <v>2291883342.3499994</v>
      </c>
      <c r="F10" s="67">
        <f t="shared" si="0"/>
        <v>2017140287.8699999</v>
      </c>
      <c r="G10" s="67">
        <f t="shared" si="0"/>
        <v>1067519261.6500003</v>
      </c>
    </row>
  </sheetData>
  <mergeCells count="4">
    <mergeCell ref="A1:G1"/>
    <mergeCell ref="A2:A4"/>
    <mergeCell ref="B2:F2"/>
    <mergeCell ref="G2:G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77"/>
  <sheetViews>
    <sheetView topLeftCell="A47" workbookViewId="0">
      <selection activeCell="E77" sqref="E77"/>
    </sheetView>
  </sheetViews>
  <sheetFormatPr baseColWidth="10" defaultRowHeight="15"/>
  <cols>
    <col min="1" max="1" width="4.85546875" customWidth="1"/>
    <col min="2" max="2" width="38.28515625" customWidth="1"/>
    <col min="3" max="3" width="15.28515625" bestFit="1" customWidth="1"/>
    <col min="4" max="4" width="15" customWidth="1"/>
    <col min="5" max="8" width="15.28515625" bestFit="1" customWidth="1"/>
  </cols>
  <sheetData>
    <row r="1" spans="1:8" ht="75" customHeight="1">
      <c r="A1" s="41" t="s">
        <v>216</v>
      </c>
      <c r="B1" s="41"/>
      <c r="C1" s="41"/>
      <c r="D1" s="41"/>
      <c r="E1" s="41"/>
      <c r="F1" s="41"/>
      <c r="G1" s="41"/>
      <c r="H1" s="41"/>
    </row>
    <row r="2" spans="1:8">
      <c r="A2" s="42" t="s">
        <v>33</v>
      </c>
      <c r="B2" s="42"/>
      <c r="C2" s="50" t="s">
        <v>34</v>
      </c>
      <c r="D2" s="50"/>
      <c r="E2" s="50"/>
      <c r="F2" s="50"/>
      <c r="G2" s="50"/>
      <c r="H2" s="42" t="s">
        <v>38</v>
      </c>
    </row>
    <row r="3" spans="1:8" ht="30">
      <c r="A3" s="42"/>
      <c r="B3" s="42"/>
      <c r="C3" s="1" t="s">
        <v>35</v>
      </c>
      <c r="D3" s="29" t="s">
        <v>36</v>
      </c>
      <c r="E3" s="1" t="s">
        <v>4</v>
      </c>
      <c r="F3" s="1" t="s">
        <v>5</v>
      </c>
      <c r="G3" s="1" t="s">
        <v>37</v>
      </c>
      <c r="H3" s="42"/>
    </row>
    <row r="4" spans="1:8">
      <c r="A4" s="42"/>
      <c r="B4" s="42"/>
      <c r="C4" s="1">
        <v>1</v>
      </c>
      <c r="D4" s="1">
        <v>2</v>
      </c>
      <c r="E4" s="25" t="s">
        <v>39</v>
      </c>
      <c r="F4" s="1">
        <v>4</v>
      </c>
      <c r="G4" s="1">
        <v>5</v>
      </c>
      <c r="H4" s="1" t="s">
        <v>40</v>
      </c>
    </row>
    <row r="5" spans="1:8">
      <c r="A5" s="40" t="s">
        <v>67</v>
      </c>
      <c r="B5" s="40"/>
      <c r="C5" s="5"/>
      <c r="D5" s="5"/>
      <c r="E5" s="5"/>
      <c r="F5" s="5"/>
      <c r="G5" s="5"/>
      <c r="H5" s="5"/>
    </row>
    <row r="6" spans="1:8" ht="30">
      <c r="A6" s="5"/>
      <c r="B6" s="14" t="s">
        <v>68</v>
      </c>
      <c r="C6" s="67">
        <f>[1]Hoja10!$H$45</f>
        <v>274420188</v>
      </c>
      <c r="D6" s="67">
        <f>E6-C6</f>
        <v>3994573.7200000286</v>
      </c>
      <c r="E6" s="67">
        <f>[1]Hoja10!$I$45</f>
        <v>278414761.72000003</v>
      </c>
      <c r="F6" s="67">
        <f>[1]Hoja10!$J$45</f>
        <v>201802363.32999998</v>
      </c>
      <c r="G6" s="67">
        <f>[1]Hoja10!$K$45</f>
        <v>201802363.32999998</v>
      </c>
      <c r="H6" s="67">
        <f>E6-F6</f>
        <v>76612398.390000045</v>
      </c>
    </row>
    <row r="7" spans="1:8" ht="30">
      <c r="A7" s="5"/>
      <c r="B7" s="14" t="s">
        <v>69</v>
      </c>
      <c r="C7" s="67">
        <f>[1]Hoja10!$H$46</f>
        <v>155971776</v>
      </c>
      <c r="D7" s="67">
        <f t="shared" ref="D7:D70" si="0">E7-C7</f>
        <v>0</v>
      </c>
      <c r="E7" s="67">
        <f>[1]Hoja10!$I$46</f>
        <v>155971776</v>
      </c>
      <c r="F7" s="67">
        <f>[1]Hoja10!$J$46</f>
        <v>93442423.999999985</v>
      </c>
      <c r="G7" s="67">
        <f>[1]Hoja10!$K$46</f>
        <v>93442423.999999985</v>
      </c>
      <c r="H7" s="67">
        <f t="shared" ref="H7:H70" si="1">E7-F7</f>
        <v>62529352.000000015</v>
      </c>
    </row>
    <row r="8" spans="1:8">
      <c r="A8" s="5"/>
      <c r="B8" s="30" t="s">
        <v>70</v>
      </c>
      <c r="C8" s="67">
        <f>[1]Hoja10!$H$47</f>
        <v>68706138</v>
      </c>
      <c r="D8" s="67">
        <f t="shared" si="0"/>
        <v>-3555012</v>
      </c>
      <c r="E8" s="67">
        <f>[1]Hoja10!$I$47</f>
        <v>65151126</v>
      </c>
      <c r="F8" s="67">
        <f>[1]Hoja10!$J$47</f>
        <v>35173895.719999999</v>
      </c>
      <c r="G8" s="67">
        <f>[1]Hoja10!$K$47</f>
        <v>35173895.719999999</v>
      </c>
      <c r="H8" s="67">
        <f t="shared" si="1"/>
        <v>29977230.280000001</v>
      </c>
    </row>
    <row r="9" spans="1:8">
      <c r="A9" s="5"/>
      <c r="B9" s="5" t="s">
        <v>71</v>
      </c>
      <c r="C9" s="67">
        <f>[1]Hoja10!$H$48</f>
        <v>63689323</v>
      </c>
      <c r="D9" s="67">
        <f t="shared" si="0"/>
        <v>1011264.3500000015</v>
      </c>
      <c r="E9" s="67">
        <f>[1]Hoja10!$I$48</f>
        <v>64700587.350000001</v>
      </c>
      <c r="F9" s="67">
        <f>[1]Hoja10!$J$48</f>
        <v>39536358.609999999</v>
      </c>
      <c r="G9" s="67">
        <f>[1]Hoja10!$K$48</f>
        <v>39501729.609999999</v>
      </c>
      <c r="H9" s="67">
        <f t="shared" si="1"/>
        <v>25164228.740000002</v>
      </c>
    </row>
    <row r="10" spans="1:8">
      <c r="A10" s="5"/>
      <c r="B10" s="5" t="s">
        <v>72</v>
      </c>
      <c r="C10" s="67">
        <f>[1]Hoja10!$H$49</f>
        <v>446671060</v>
      </c>
      <c r="D10" s="67">
        <f t="shared" si="0"/>
        <v>-2448397.0699999928</v>
      </c>
      <c r="E10" s="67">
        <f>[1]Hoja10!$I$49</f>
        <v>444222662.93000001</v>
      </c>
      <c r="F10" s="67">
        <f>[1]Hoja10!$J$49</f>
        <v>279166563.02999997</v>
      </c>
      <c r="G10" s="67">
        <f>[1]Hoja10!$K$49</f>
        <v>278158370.47999996</v>
      </c>
      <c r="H10" s="67">
        <f t="shared" si="1"/>
        <v>165056099.90000004</v>
      </c>
    </row>
    <row r="11" spans="1:8">
      <c r="A11" s="5"/>
      <c r="B11" s="5" t="s">
        <v>73</v>
      </c>
      <c r="C11" s="5"/>
      <c r="D11" s="67">
        <f t="shared" si="0"/>
        <v>0</v>
      </c>
      <c r="E11" s="5"/>
      <c r="F11" s="5"/>
      <c r="G11" s="5"/>
      <c r="H11" s="67">
        <f t="shared" si="1"/>
        <v>0</v>
      </c>
    </row>
    <row r="12" spans="1:8">
      <c r="A12" s="5"/>
      <c r="B12" s="5" t="s">
        <v>74</v>
      </c>
      <c r="C12" s="67">
        <f>[1]Hoja10!$H$50</f>
        <v>21975200</v>
      </c>
      <c r="D12" s="67">
        <f t="shared" si="0"/>
        <v>997571</v>
      </c>
      <c r="E12" s="67">
        <f>[1]Hoja10!$I$50</f>
        <v>22972771</v>
      </c>
      <c r="F12" s="67">
        <f>[1]Hoja10!$J$50</f>
        <v>17796755.780000001</v>
      </c>
      <c r="G12" s="67">
        <f>[1]Hoja10!$K$50</f>
        <v>17796755.780000001</v>
      </c>
      <c r="H12" s="67">
        <f t="shared" si="1"/>
        <v>5176015.2199999988</v>
      </c>
    </row>
    <row r="13" spans="1:8">
      <c r="A13" s="40" t="s">
        <v>75</v>
      </c>
      <c r="B13" s="40"/>
      <c r="C13" s="5"/>
      <c r="D13" s="67"/>
      <c r="E13" s="5"/>
      <c r="F13" s="5"/>
      <c r="G13" s="5"/>
      <c r="H13" s="67"/>
    </row>
    <row r="14" spans="1:8" ht="30">
      <c r="A14" s="5"/>
      <c r="B14" s="14" t="s">
        <v>76</v>
      </c>
      <c r="C14" s="67">
        <f>[1]Hoja10!$H$51</f>
        <v>8717874</v>
      </c>
      <c r="D14" s="67">
        <f t="shared" si="0"/>
        <v>0</v>
      </c>
      <c r="E14" s="67">
        <f>[1]Hoja10!$I$51</f>
        <v>8717874</v>
      </c>
      <c r="F14" s="67">
        <f>[1]Hoja10!$J$51</f>
        <v>5432958.5800000001</v>
      </c>
      <c r="G14" s="67">
        <f>[1]Hoja10!$K$51</f>
        <v>2146087.09</v>
      </c>
      <c r="H14" s="67">
        <f t="shared" si="1"/>
        <v>3284915.42</v>
      </c>
    </row>
    <row r="15" spans="1:8">
      <c r="A15" s="5"/>
      <c r="B15" s="5" t="s">
        <v>77</v>
      </c>
      <c r="C15" s="67">
        <f>[1]Hoja10!$H$52</f>
        <v>737964436</v>
      </c>
      <c r="D15" s="67">
        <f t="shared" si="0"/>
        <v>369644</v>
      </c>
      <c r="E15" s="67">
        <f>[1]Hoja10!$I$52</f>
        <v>738334080</v>
      </c>
      <c r="F15" s="67">
        <f>[1]Hoja10!$J$52</f>
        <v>551135435.25</v>
      </c>
      <c r="G15" s="67">
        <f>[1]Hoja10!$K$52</f>
        <v>460501079.81999999</v>
      </c>
      <c r="H15" s="67">
        <f t="shared" si="1"/>
        <v>187198644.75</v>
      </c>
    </row>
    <row r="16" spans="1:8" ht="30">
      <c r="A16" s="5"/>
      <c r="B16" s="14" t="s">
        <v>78</v>
      </c>
      <c r="C16" s="5"/>
      <c r="D16" s="67">
        <f t="shared" si="0"/>
        <v>0</v>
      </c>
      <c r="E16" s="5"/>
      <c r="F16" s="5"/>
      <c r="G16" s="5"/>
      <c r="H16" s="67">
        <f t="shared" si="1"/>
        <v>0</v>
      </c>
    </row>
    <row r="17" spans="1:8" ht="30">
      <c r="A17" s="5"/>
      <c r="B17" s="14" t="s">
        <v>79</v>
      </c>
      <c r="C17" s="67">
        <f>[1]Hoja10!$H$53</f>
        <v>2790000</v>
      </c>
      <c r="D17" s="67">
        <f t="shared" si="0"/>
        <v>2350000</v>
      </c>
      <c r="E17" s="67">
        <f>[1]Hoja10!$I$53</f>
        <v>5140000</v>
      </c>
      <c r="F17" s="67">
        <f>[1]Hoja10!$J$53</f>
        <v>2681973.8899999997</v>
      </c>
      <c r="G17" s="67">
        <f>[1]Hoja10!$K$53</f>
        <v>2588074.06</v>
      </c>
      <c r="H17" s="67">
        <f t="shared" si="1"/>
        <v>2458026.1100000003</v>
      </c>
    </row>
    <row r="18" spans="1:8" ht="30">
      <c r="A18" s="5"/>
      <c r="B18" s="14" t="s">
        <v>80</v>
      </c>
      <c r="C18" s="67">
        <f>[1]Hoja10!$H$54</f>
        <v>4080002</v>
      </c>
      <c r="D18" s="67">
        <f t="shared" si="0"/>
        <v>0</v>
      </c>
      <c r="E18" s="67">
        <f>[1]Hoja10!$I$54</f>
        <v>4080002</v>
      </c>
      <c r="F18" s="67">
        <f>[1]Hoja10!$J$54</f>
        <v>1906920.1099999999</v>
      </c>
      <c r="G18" s="67">
        <f>[1]Hoja10!$K$54</f>
        <v>1906920.1099999999</v>
      </c>
      <c r="H18" s="67">
        <f t="shared" si="1"/>
        <v>2173081.89</v>
      </c>
    </row>
    <row r="19" spans="1:8">
      <c r="A19" s="5"/>
      <c r="B19" s="5" t="s">
        <v>81</v>
      </c>
      <c r="C19" s="67">
        <f>[1]Hoja10!$H$55</f>
        <v>6600000</v>
      </c>
      <c r="D19" s="67">
        <f t="shared" si="0"/>
        <v>0</v>
      </c>
      <c r="E19" s="67">
        <f>[1]Hoja10!$I$55</f>
        <v>6600000</v>
      </c>
      <c r="F19" s="67">
        <f>[1]Hoja10!$J$55</f>
        <v>4855540.83</v>
      </c>
      <c r="G19" s="67">
        <f>[1]Hoja10!$K$55</f>
        <v>3312328.1799999997</v>
      </c>
      <c r="H19" s="67">
        <f t="shared" si="1"/>
        <v>1744459.17</v>
      </c>
    </row>
    <row r="20" spans="1:8" ht="30">
      <c r="A20" s="5"/>
      <c r="B20" s="14" t="s">
        <v>82</v>
      </c>
      <c r="C20" s="67">
        <f>[1]Hoja10!$H$56</f>
        <v>14455313</v>
      </c>
      <c r="D20" s="67">
        <f t="shared" si="0"/>
        <v>495876.80000000075</v>
      </c>
      <c r="E20" s="67">
        <f>[1]Hoja10!$I$56</f>
        <v>14951189.800000001</v>
      </c>
      <c r="F20" s="67">
        <f>[1]Hoja10!$J$56</f>
        <v>8550930.5300000012</v>
      </c>
      <c r="G20" s="67">
        <f>[1]Hoja10!$K$56</f>
        <v>6556381.9900000002</v>
      </c>
      <c r="H20" s="67">
        <f t="shared" si="1"/>
        <v>6400259.2699999996</v>
      </c>
    </row>
    <row r="21" spans="1:8">
      <c r="A21" s="5"/>
      <c r="B21" s="5" t="s">
        <v>83</v>
      </c>
      <c r="C21" s="5"/>
      <c r="D21" s="67">
        <f t="shared" si="0"/>
        <v>0</v>
      </c>
      <c r="E21" s="5"/>
      <c r="F21" s="5"/>
      <c r="G21" s="5"/>
      <c r="H21" s="67">
        <f t="shared" si="1"/>
        <v>0</v>
      </c>
    </row>
    <row r="22" spans="1:8" ht="30">
      <c r="A22" s="5"/>
      <c r="B22" s="14" t="s">
        <v>84</v>
      </c>
      <c r="C22" s="67">
        <f>[1]Hoja10!$H$57</f>
        <v>1610489</v>
      </c>
      <c r="D22" s="67">
        <f t="shared" si="0"/>
        <v>10000</v>
      </c>
      <c r="E22" s="67">
        <f>[1]Hoja10!$I$57</f>
        <v>1620489</v>
      </c>
      <c r="F22" s="67">
        <f>[1]Hoja10!$J$57</f>
        <v>584162.72000000009</v>
      </c>
      <c r="G22" s="67">
        <f>[1]Hoja10!$K$57</f>
        <v>584162.72000000009</v>
      </c>
      <c r="H22" s="67">
        <f t="shared" si="1"/>
        <v>1036326.2799999999</v>
      </c>
    </row>
    <row r="23" spans="1:8">
      <c r="A23" s="40" t="s">
        <v>85</v>
      </c>
      <c r="B23" s="40"/>
      <c r="C23" s="5"/>
      <c r="D23" s="67"/>
      <c r="E23" s="5"/>
      <c r="F23" s="5"/>
      <c r="G23" s="5"/>
      <c r="H23" s="67"/>
    </row>
    <row r="24" spans="1:8">
      <c r="A24" s="5"/>
      <c r="B24" s="5" t="s">
        <v>86</v>
      </c>
      <c r="C24" s="67">
        <f>[1]Hoja10!$H$58</f>
        <v>23877463</v>
      </c>
      <c r="D24" s="67">
        <f t="shared" si="0"/>
        <v>-979394.26999999955</v>
      </c>
      <c r="E24" s="67">
        <f>[1]Hoja10!$I$58</f>
        <v>22898068.73</v>
      </c>
      <c r="F24" s="67">
        <f>[1]Hoja10!$J$58</f>
        <v>14939285.07</v>
      </c>
      <c r="G24" s="67">
        <f>[1]Hoja10!$K$58</f>
        <v>13062352.77</v>
      </c>
      <c r="H24" s="67">
        <f t="shared" si="1"/>
        <v>7958783.6600000001</v>
      </c>
    </row>
    <row r="25" spans="1:8">
      <c r="A25" s="5"/>
      <c r="B25" s="5" t="s">
        <v>87</v>
      </c>
      <c r="C25" s="67">
        <f>[1]Hoja10!$H$59</f>
        <v>36027719</v>
      </c>
      <c r="D25" s="67">
        <f t="shared" si="0"/>
        <v>340494.79999999702</v>
      </c>
      <c r="E25" s="67">
        <f>[1]Hoja10!$I$59</f>
        <v>36368213.799999997</v>
      </c>
      <c r="F25" s="67">
        <f>[1]Hoja10!$J$59</f>
        <v>23750972.48</v>
      </c>
      <c r="G25" s="67">
        <f>[1]Hoja10!$K$59</f>
        <v>20198833.399999999</v>
      </c>
      <c r="H25" s="67">
        <f t="shared" si="1"/>
        <v>12617241.319999997</v>
      </c>
    </row>
    <row r="26" spans="1:8" ht="30">
      <c r="A26" s="5"/>
      <c r="B26" s="14" t="s">
        <v>88</v>
      </c>
      <c r="C26" s="67">
        <f>[1]Hoja10!$H$60</f>
        <v>53213235</v>
      </c>
      <c r="D26" s="67">
        <f t="shared" si="0"/>
        <v>3268743</v>
      </c>
      <c r="E26" s="67">
        <f>[1]Hoja10!$I$60</f>
        <v>56481978</v>
      </c>
      <c r="F26" s="67">
        <f>[1]Hoja10!$J$60</f>
        <v>40681364.469999999</v>
      </c>
      <c r="G26" s="67">
        <f>[1]Hoja10!$K$60</f>
        <v>27816338.729999997</v>
      </c>
      <c r="H26" s="67">
        <f t="shared" si="1"/>
        <v>15800613.530000001</v>
      </c>
    </row>
    <row r="27" spans="1:8" ht="30">
      <c r="A27" s="5"/>
      <c r="B27" s="14" t="s">
        <v>89</v>
      </c>
      <c r="C27" s="67">
        <f>[1]Hoja10!$H$61</f>
        <v>10648254</v>
      </c>
      <c r="D27" s="67">
        <f t="shared" si="0"/>
        <v>448680</v>
      </c>
      <c r="E27" s="67">
        <f>[1]Hoja10!$I$61</f>
        <v>11096934</v>
      </c>
      <c r="F27" s="67">
        <f>[1]Hoja10!$J$61</f>
        <v>6872642.9000000004</v>
      </c>
      <c r="G27" s="67">
        <f>[1]Hoja10!$K$61</f>
        <v>6090273.0599999996</v>
      </c>
      <c r="H27" s="67">
        <f t="shared" si="1"/>
        <v>4224291.0999999996</v>
      </c>
    </row>
    <row r="28" spans="1:8" ht="30">
      <c r="A28" s="5"/>
      <c r="B28" s="14" t="s">
        <v>90</v>
      </c>
      <c r="C28" s="67">
        <f>[1]Hoja10!$H$62</f>
        <v>75137999</v>
      </c>
      <c r="D28" s="67">
        <f t="shared" si="0"/>
        <v>-11634400.329999998</v>
      </c>
      <c r="E28" s="67">
        <f>[1]Hoja10!$I$62</f>
        <v>63503598.670000002</v>
      </c>
      <c r="F28" s="67">
        <f>[1]Hoja10!$J$62</f>
        <v>40796878.82</v>
      </c>
      <c r="G28" s="67">
        <f>[1]Hoja10!$K$62</f>
        <v>22427972.009999998</v>
      </c>
      <c r="H28" s="67">
        <f t="shared" si="1"/>
        <v>22706719.850000001</v>
      </c>
    </row>
    <row r="29" spans="1:8" ht="30">
      <c r="A29" s="5"/>
      <c r="B29" s="14" t="s">
        <v>91</v>
      </c>
      <c r="C29" s="67">
        <f>[1]Hoja10!$H$63</f>
        <v>65000</v>
      </c>
      <c r="D29" s="67">
        <f t="shared" si="0"/>
        <v>0</v>
      </c>
      <c r="E29" s="67">
        <f>[1]Hoja10!$I$63</f>
        <v>65000</v>
      </c>
      <c r="F29" s="67">
        <f>[1]Hoja10!$J$63</f>
        <v>0</v>
      </c>
      <c r="G29" s="67">
        <f>[1]Hoja10!$K$63</f>
        <v>0</v>
      </c>
      <c r="H29" s="67">
        <f t="shared" si="1"/>
        <v>65000</v>
      </c>
    </row>
    <row r="30" spans="1:8">
      <c r="A30" s="5"/>
      <c r="B30" s="5" t="s">
        <v>92</v>
      </c>
      <c r="C30" s="67">
        <f>[1]Hoja10!$H$64</f>
        <v>4500002</v>
      </c>
      <c r="D30" s="67">
        <f t="shared" si="0"/>
        <v>0</v>
      </c>
      <c r="E30" s="67">
        <f>[1]Hoja10!$I$64</f>
        <v>4500002</v>
      </c>
      <c r="F30" s="67">
        <f>[1]Hoja10!$J$64</f>
        <v>2825761.16</v>
      </c>
      <c r="G30" s="67">
        <f>[1]Hoja10!$K$64</f>
        <v>2350534.34</v>
      </c>
      <c r="H30" s="67">
        <f t="shared" si="1"/>
        <v>1674240.8399999999</v>
      </c>
    </row>
    <row r="31" spans="1:8">
      <c r="A31" s="5"/>
      <c r="B31" s="5" t="s">
        <v>93</v>
      </c>
      <c r="C31" s="67">
        <f>[1]Hoja10!$H$65</f>
        <v>3000000</v>
      </c>
      <c r="D31" s="67">
        <f t="shared" si="0"/>
        <v>0</v>
      </c>
      <c r="E31" s="67">
        <f>[1]Hoja10!$I$65</f>
        <v>3000000</v>
      </c>
      <c r="F31" s="67">
        <f>[1]Hoja10!$J$65</f>
        <v>2302652.2000000002</v>
      </c>
      <c r="G31" s="67">
        <f>[1]Hoja10!$K$65</f>
        <v>2302652.2000000002</v>
      </c>
      <c r="H31" s="67">
        <f t="shared" si="1"/>
        <v>697347.79999999981</v>
      </c>
    </row>
    <row r="32" spans="1:8">
      <c r="A32" s="5"/>
      <c r="B32" s="5" t="s">
        <v>94</v>
      </c>
      <c r="C32" s="67">
        <f>[1]Hoja10!$H$66</f>
        <v>43718531</v>
      </c>
      <c r="D32" s="67">
        <f t="shared" si="0"/>
        <v>1150000</v>
      </c>
      <c r="E32" s="67">
        <f>[1]Hoja10!$I$66</f>
        <v>44868531</v>
      </c>
      <c r="F32" s="67">
        <f>[1]Hoja10!$J$66</f>
        <v>17985719.210000001</v>
      </c>
      <c r="G32" s="67">
        <f>[1]Hoja10!$K$66</f>
        <v>17730617.550000001</v>
      </c>
      <c r="H32" s="67">
        <f t="shared" si="1"/>
        <v>26882811.789999999</v>
      </c>
    </row>
    <row r="33" spans="1:8" ht="30.75" customHeight="1">
      <c r="A33" s="51" t="s">
        <v>24</v>
      </c>
      <c r="B33" s="51"/>
      <c r="C33" s="5"/>
      <c r="D33" s="67"/>
      <c r="E33" s="5"/>
      <c r="F33" s="5"/>
      <c r="G33" s="5"/>
      <c r="H33" s="67"/>
    </row>
    <row r="34" spans="1:8" ht="30">
      <c r="A34" s="5"/>
      <c r="B34" s="14" t="s">
        <v>95</v>
      </c>
      <c r="C34" s="5"/>
      <c r="D34" s="67">
        <f t="shared" si="0"/>
        <v>0</v>
      </c>
      <c r="E34" s="5"/>
      <c r="F34" s="5"/>
      <c r="G34" s="5"/>
      <c r="H34" s="67">
        <f t="shared" si="1"/>
        <v>0</v>
      </c>
    </row>
    <row r="35" spans="1:8">
      <c r="A35" s="5"/>
      <c r="B35" s="5" t="s">
        <v>96</v>
      </c>
      <c r="C35" s="5"/>
      <c r="D35" s="67">
        <f t="shared" si="0"/>
        <v>0</v>
      </c>
      <c r="E35" s="5"/>
      <c r="F35" s="5"/>
      <c r="G35" s="5"/>
      <c r="H35" s="67">
        <f t="shared" si="1"/>
        <v>0</v>
      </c>
    </row>
    <row r="36" spans="1:8">
      <c r="A36" s="5"/>
      <c r="B36" s="5" t="s">
        <v>97</v>
      </c>
      <c r="C36" s="5"/>
      <c r="D36" s="67">
        <f t="shared" si="0"/>
        <v>0</v>
      </c>
      <c r="E36" s="5"/>
      <c r="F36" s="5"/>
      <c r="G36" s="5"/>
      <c r="H36" s="67">
        <f t="shared" si="1"/>
        <v>0</v>
      </c>
    </row>
    <row r="37" spans="1:8">
      <c r="A37" s="5"/>
      <c r="B37" s="5" t="s">
        <v>98</v>
      </c>
      <c r="C37" s="67">
        <f>[1]Hoja10!$H$67</f>
        <v>1297563110</v>
      </c>
      <c r="D37" s="67">
        <f t="shared" si="0"/>
        <v>1083197</v>
      </c>
      <c r="E37" s="67">
        <f>[1]Hoja10!$I$67</f>
        <v>1298646307</v>
      </c>
      <c r="F37" s="67">
        <f>[1]Hoja10!$J$67</f>
        <v>899111804.4599998</v>
      </c>
      <c r="G37" s="67">
        <f>[1]Hoja10!$K$67</f>
        <v>761690140.91999984</v>
      </c>
      <c r="H37" s="67">
        <f t="shared" si="1"/>
        <v>399534502.5400002</v>
      </c>
    </row>
    <row r="38" spans="1:8">
      <c r="A38" s="5"/>
      <c r="B38" s="5" t="s">
        <v>65</v>
      </c>
      <c r="C38" s="5"/>
      <c r="D38" s="67">
        <f t="shared" si="0"/>
        <v>0</v>
      </c>
      <c r="E38" s="5"/>
      <c r="F38" s="5"/>
      <c r="G38" s="5"/>
      <c r="H38" s="67">
        <f t="shared" si="1"/>
        <v>0</v>
      </c>
    </row>
    <row r="39" spans="1:8" ht="30">
      <c r="A39" s="5"/>
      <c r="B39" s="14" t="s">
        <v>99</v>
      </c>
      <c r="C39" s="5"/>
      <c r="D39" s="67">
        <f t="shared" si="0"/>
        <v>0</v>
      </c>
      <c r="E39" s="5"/>
      <c r="F39" s="5"/>
      <c r="G39" s="5"/>
      <c r="H39" s="67">
        <f t="shared" si="1"/>
        <v>0</v>
      </c>
    </row>
    <row r="40" spans="1:8">
      <c r="A40" s="5"/>
      <c r="B40" s="5" t="s">
        <v>100</v>
      </c>
      <c r="C40" s="5"/>
      <c r="D40" s="67">
        <f t="shared" si="0"/>
        <v>0</v>
      </c>
      <c r="E40" s="5"/>
      <c r="F40" s="5"/>
      <c r="G40" s="5"/>
      <c r="H40" s="67">
        <f t="shared" si="1"/>
        <v>0</v>
      </c>
    </row>
    <row r="41" spans="1:8">
      <c r="A41" s="5"/>
      <c r="B41" s="5" t="s">
        <v>101</v>
      </c>
      <c r="C41" s="5"/>
      <c r="D41" s="67">
        <f t="shared" si="0"/>
        <v>0</v>
      </c>
      <c r="E41" s="5"/>
      <c r="F41" s="5"/>
      <c r="G41" s="5"/>
      <c r="H41" s="67">
        <f t="shared" si="1"/>
        <v>0</v>
      </c>
    </row>
    <row r="42" spans="1:8">
      <c r="A42" s="5"/>
      <c r="B42" s="5" t="s">
        <v>102</v>
      </c>
      <c r="C42" s="5"/>
      <c r="D42" s="67">
        <f t="shared" si="0"/>
        <v>0</v>
      </c>
      <c r="E42" s="5"/>
      <c r="F42" s="5"/>
      <c r="G42" s="5"/>
      <c r="H42" s="67">
        <f t="shared" si="1"/>
        <v>0</v>
      </c>
    </row>
    <row r="43" spans="1:8">
      <c r="A43" s="40" t="s">
        <v>103</v>
      </c>
      <c r="B43" s="40"/>
      <c r="C43" s="5"/>
      <c r="D43" s="67"/>
      <c r="E43" s="5"/>
      <c r="F43" s="5"/>
      <c r="G43" s="5"/>
      <c r="H43" s="67"/>
    </row>
    <row r="44" spans="1:8">
      <c r="A44" s="5"/>
      <c r="B44" s="5" t="s">
        <v>104</v>
      </c>
      <c r="C44" s="67">
        <f>[1]Hoja10!$H$68</f>
        <v>2546651</v>
      </c>
      <c r="D44" s="67">
        <f t="shared" si="0"/>
        <v>550000</v>
      </c>
      <c r="E44" s="67">
        <f>[1]Hoja10!$I$68</f>
        <v>3096651</v>
      </c>
      <c r="F44" s="67">
        <f>[1]Hoja10!$J$68</f>
        <v>549979.19999999995</v>
      </c>
      <c r="G44" s="67">
        <f>[1]Hoja10!$K$68</f>
        <v>0</v>
      </c>
      <c r="H44" s="67">
        <f t="shared" si="1"/>
        <v>2546671.7999999998</v>
      </c>
    </row>
    <row r="45" spans="1:8" ht="30">
      <c r="A45" s="5"/>
      <c r="B45" s="14" t="s">
        <v>105</v>
      </c>
      <c r="C45" s="5"/>
      <c r="D45" s="67">
        <f t="shared" si="0"/>
        <v>0</v>
      </c>
      <c r="E45" s="5"/>
      <c r="F45" s="5"/>
      <c r="G45" s="5"/>
      <c r="H45" s="67">
        <f t="shared" si="1"/>
        <v>0</v>
      </c>
    </row>
    <row r="46" spans="1:8" ht="30">
      <c r="A46" s="5"/>
      <c r="B46" s="14" t="s">
        <v>106</v>
      </c>
      <c r="C46" s="5"/>
      <c r="D46" s="67">
        <f t="shared" si="0"/>
        <v>0</v>
      </c>
      <c r="E46" s="5"/>
      <c r="F46" s="5"/>
      <c r="G46" s="5"/>
      <c r="H46" s="67">
        <f t="shared" si="1"/>
        <v>0</v>
      </c>
    </row>
    <row r="47" spans="1:8">
      <c r="A47" s="5"/>
      <c r="B47" s="5" t="s">
        <v>107</v>
      </c>
      <c r="C47" s="5"/>
      <c r="D47" s="67">
        <f t="shared" si="0"/>
        <v>0</v>
      </c>
      <c r="E47" s="5"/>
      <c r="F47" s="5"/>
      <c r="G47" s="5"/>
      <c r="H47" s="67">
        <f t="shared" si="1"/>
        <v>0</v>
      </c>
    </row>
    <row r="48" spans="1:8">
      <c r="A48" s="5"/>
      <c r="B48" s="5" t="s">
        <v>108</v>
      </c>
      <c r="C48" s="5"/>
      <c r="D48" s="67">
        <f t="shared" si="0"/>
        <v>0</v>
      </c>
      <c r="E48" s="5"/>
      <c r="F48" s="5"/>
      <c r="G48" s="5"/>
      <c r="H48" s="67">
        <f t="shared" si="1"/>
        <v>0</v>
      </c>
    </row>
    <row r="49" spans="1:8">
      <c r="A49" s="5"/>
      <c r="B49" s="5" t="s">
        <v>109</v>
      </c>
      <c r="C49" s="5"/>
      <c r="D49" s="67">
        <f t="shared" si="0"/>
        <v>0</v>
      </c>
      <c r="E49" s="5"/>
      <c r="F49" s="5"/>
      <c r="G49" s="5"/>
      <c r="H49" s="67">
        <f t="shared" si="1"/>
        <v>0</v>
      </c>
    </row>
    <row r="50" spans="1:8">
      <c r="A50" s="5"/>
      <c r="B50" s="5" t="s">
        <v>110</v>
      </c>
      <c r="C50" s="5"/>
      <c r="D50" s="67">
        <f t="shared" si="0"/>
        <v>0</v>
      </c>
      <c r="E50" s="5"/>
      <c r="F50" s="5"/>
      <c r="G50" s="5"/>
      <c r="H50" s="67">
        <f t="shared" si="1"/>
        <v>0</v>
      </c>
    </row>
    <row r="51" spans="1:8">
      <c r="A51" s="5"/>
      <c r="B51" s="5" t="s">
        <v>111</v>
      </c>
      <c r="C51" s="67">
        <f>[1]Hoja10!$H$69</f>
        <v>0</v>
      </c>
      <c r="D51" s="67">
        <f t="shared" si="0"/>
        <v>4000000</v>
      </c>
      <c r="E51" s="67">
        <f>[1]Hoja10!$I$69</f>
        <v>4000000</v>
      </c>
      <c r="F51" s="67">
        <f>[1]Hoja10!$J$69</f>
        <v>0</v>
      </c>
      <c r="G51" s="67">
        <f>[1]Hoja10!$K$69</f>
        <v>0</v>
      </c>
      <c r="H51" s="67">
        <f t="shared" si="1"/>
        <v>4000000</v>
      </c>
    </row>
    <row r="52" spans="1:8">
      <c r="A52" s="5"/>
      <c r="B52" s="5" t="s">
        <v>112</v>
      </c>
      <c r="C52" s="5"/>
      <c r="D52" s="67">
        <f t="shared" si="0"/>
        <v>0</v>
      </c>
      <c r="E52" s="5"/>
      <c r="F52" s="5"/>
      <c r="G52" s="5"/>
      <c r="H52" s="67">
        <f t="shared" si="1"/>
        <v>0</v>
      </c>
    </row>
    <row r="53" spans="1:8">
      <c r="A53" s="40" t="s">
        <v>113</v>
      </c>
      <c r="B53" s="40"/>
      <c r="C53" s="5"/>
      <c r="D53" s="67">
        <f t="shared" si="0"/>
        <v>0</v>
      </c>
      <c r="E53" s="5"/>
      <c r="F53" s="5"/>
      <c r="G53" s="5"/>
      <c r="H53" s="67">
        <f t="shared" si="1"/>
        <v>0</v>
      </c>
    </row>
    <row r="54" spans="1:8">
      <c r="A54" s="5"/>
      <c r="B54" s="5" t="s">
        <v>114</v>
      </c>
      <c r="C54" s="5"/>
      <c r="D54" s="67">
        <f t="shared" si="0"/>
        <v>0</v>
      </c>
      <c r="E54" s="5"/>
      <c r="F54" s="5"/>
      <c r="G54" s="5"/>
      <c r="H54" s="67">
        <f t="shared" si="1"/>
        <v>0</v>
      </c>
    </row>
    <row r="55" spans="1:8">
      <c r="A55" s="5"/>
      <c r="B55" s="5" t="s">
        <v>115</v>
      </c>
      <c r="C55" s="5"/>
      <c r="D55" s="67">
        <f t="shared" si="0"/>
        <v>0</v>
      </c>
      <c r="E55" s="5"/>
      <c r="F55" s="5"/>
      <c r="G55" s="5"/>
      <c r="H55" s="67">
        <f t="shared" si="1"/>
        <v>0</v>
      </c>
    </row>
    <row r="56" spans="1:8" ht="30">
      <c r="A56" s="5"/>
      <c r="B56" s="31" t="s">
        <v>116</v>
      </c>
      <c r="C56" s="5"/>
      <c r="D56" s="67">
        <f t="shared" si="0"/>
        <v>0</v>
      </c>
      <c r="E56" s="5"/>
      <c r="F56" s="5"/>
      <c r="G56" s="5"/>
      <c r="H56" s="67">
        <f t="shared" si="1"/>
        <v>0</v>
      </c>
    </row>
    <row r="57" spans="1:8">
      <c r="A57" s="40" t="s">
        <v>117</v>
      </c>
      <c r="B57" s="40"/>
      <c r="C57" s="5"/>
      <c r="D57" s="67">
        <f t="shared" si="0"/>
        <v>0</v>
      </c>
      <c r="E57" s="5"/>
      <c r="F57" s="5"/>
      <c r="G57" s="5"/>
      <c r="H57" s="67">
        <f t="shared" si="1"/>
        <v>0</v>
      </c>
    </row>
    <row r="58" spans="1:8" ht="30">
      <c r="A58" s="5"/>
      <c r="B58" s="14" t="s">
        <v>118</v>
      </c>
      <c r="C58" s="5"/>
      <c r="D58" s="67">
        <f t="shared" si="0"/>
        <v>0</v>
      </c>
      <c r="E58" s="5"/>
      <c r="F58" s="5"/>
      <c r="G58" s="5"/>
      <c r="H58" s="67">
        <f t="shared" si="1"/>
        <v>0</v>
      </c>
    </row>
    <row r="59" spans="1:8">
      <c r="A59" s="5"/>
      <c r="B59" s="5" t="s">
        <v>119</v>
      </c>
      <c r="C59" s="5"/>
      <c r="D59" s="67">
        <f t="shared" si="0"/>
        <v>0</v>
      </c>
      <c r="E59" s="5"/>
      <c r="F59" s="5"/>
      <c r="G59" s="5"/>
      <c r="H59" s="67">
        <f t="shared" si="1"/>
        <v>0</v>
      </c>
    </row>
    <row r="60" spans="1:8">
      <c r="A60" s="5"/>
      <c r="B60" s="5" t="s">
        <v>120</v>
      </c>
      <c r="C60" s="5"/>
      <c r="D60" s="67">
        <f t="shared" si="0"/>
        <v>0</v>
      </c>
      <c r="E60" s="5"/>
      <c r="F60" s="5"/>
      <c r="G60" s="5"/>
      <c r="H60" s="67">
        <f t="shared" si="1"/>
        <v>0</v>
      </c>
    </row>
    <row r="61" spans="1:8">
      <c r="A61" s="5"/>
      <c r="B61" s="5" t="s">
        <v>121</v>
      </c>
      <c r="C61" s="5"/>
      <c r="D61" s="67">
        <f t="shared" si="0"/>
        <v>0</v>
      </c>
      <c r="E61" s="5"/>
      <c r="F61" s="5"/>
      <c r="G61" s="5"/>
      <c r="H61" s="67">
        <f t="shared" si="1"/>
        <v>0</v>
      </c>
    </row>
    <row r="62" spans="1:8" ht="30">
      <c r="A62" s="5"/>
      <c r="B62" s="14" t="s">
        <v>122</v>
      </c>
      <c r="C62" s="5"/>
      <c r="D62" s="67">
        <f t="shared" si="0"/>
        <v>0</v>
      </c>
      <c r="E62" s="5"/>
      <c r="F62" s="5"/>
      <c r="G62" s="5"/>
      <c r="H62" s="67">
        <f t="shared" si="1"/>
        <v>0</v>
      </c>
    </row>
    <row r="63" spans="1:8">
      <c r="A63" s="5"/>
      <c r="B63" s="5" t="s">
        <v>123</v>
      </c>
      <c r="C63" s="5"/>
      <c r="D63" s="67">
        <f t="shared" si="0"/>
        <v>0</v>
      </c>
      <c r="E63" s="5"/>
      <c r="F63" s="5"/>
      <c r="G63" s="5"/>
      <c r="H63" s="67">
        <f t="shared" si="1"/>
        <v>0</v>
      </c>
    </row>
    <row r="64" spans="1:8" ht="30">
      <c r="A64" s="5"/>
      <c r="B64" s="14" t="s">
        <v>124</v>
      </c>
      <c r="C64" s="5"/>
      <c r="D64" s="67">
        <f t="shared" si="0"/>
        <v>0</v>
      </c>
      <c r="E64" s="5"/>
      <c r="F64" s="5"/>
      <c r="G64" s="5"/>
      <c r="H64" s="67">
        <f t="shared" si="1"/>
        <v>0</v>
      </c>
    </row>
    <row r="65" spans="1:8">
      <c r="A65" s="40" t="s">
        <v>23</v>
      </c>
      <c r="B65" s="40"/>
      <c r="C65" s="5"/>
      <c r="D65" s="67">
        <f t="shared" si="0"/>
        <v>0</v>
      </c>
      <c r="E65" s="5"/>
      <c r="F65" s="5"/>
      <c r="G65" s="5"/>
      <c r="H65" s="67">
        <f t="shared" si="1"/>
        <v>0</v>
      </c>
    </row>
    <row r="66" spans="1:8">
      <c r="A66" s="5"/>
      <c r="B66" s="5" t="s">
        <v>66</v>
      </c>
      <c r="C66" s="5"/>
      <c r="D66" s="67">
        <f t="shared" si="0"/>
        <v>0</v>
      </c>
      <c r="E66" s="5"/>
      <c r="F66" s="5"/>
      <c r="G66" s="5"/>
      <c r="H66" s="67">
        <f t="shared" si="1"/>
        <v>0</v>
      </c>
    </row>
    <row r="67" spans="1:8">
      <c r="A67" s="5"/>
      <c r="B67" s="5" t="s">
        <v>125</v>
      </c>
      <c r="C67" s="5"/>
      <c r="D67" s="67">
        <f t="shared" si="0"/>
        <v>0</v>
      </c>
      <c r="E67" s="5"/>
      <c r="F67" s="5"/>
      <c r="G67" s="5"/>
      <c r="H67" s="67">
        <f t="shared" si="1"/>
        <v>0</v>
      </c>
    </row>
    <row r="68" spans="1:8">
      <c r="A68" s="5"/>
      <c r="B68" s="5" t="s">
        <v>126</v>
      </c>
      <c r="C68" s="5"/>
      <c r="D68" s="67">
        <f t="shared" si="0"/>
        <v>0</v>
      </c>
      <c r="E68" s="5"/>
      <c r="F68" s="5"/>
      <c r="G68" s="5"/>
      <c r="H68" s="67">
        <f t="shared" si="1"/>
        <v>0</v>
      </c>
    </row>
    <row r="69" spans="1:8">
      <c r="A69" s="40" t="s">
        <v>127</v>
      </c>
      <c r="B69" s="40"/>
      <c r="C69" s="5"/>
      <c r="D69" s="67">
        <f t="shared" si="0"/>
        <v>0</v>
      </c>
      <c r="E69" s="5"/>
      <c r="F69" s="5"/>
      <c r="G69" s="5"/>
      <c r="H69" s="67">
        <f t="shared" si="1"/>
        <v>0</v>
      </c>
    </row>
    <row r="70" spans="1:8">
      <c r="A70" s="5"/>
      <c r="B70" s="5" t="s">
        <v>128</v>
      </c>
      <c r="C70" s="5"/>
      <c r="D70" s="67">
        <f t="shared" si="0"/>
        <v>0</v>
      </c>
      <c r="E70" s="5"/>
      <c r="F70" s="5"/>
      <c r="G70" s="5"/>
      <c r="H70" s="67">
        <f t="shared" si="1"/>
        <v>0</v>
      </c>
    </row>
    <row r="71" spans="1:8">
      <c r="A71" s="5"/>
      <c r="B71" s="5" t="s">
        <v>129</v>
      </c>
      <c r="C71" s="5"/>
      <c r="D71" s="67">
        <f t="shared" ref="D71:D76" si="2">E71-C71</f>
        <v>0</v>
      </c>
      <c r="E71" s="5"/>
      <c r="F71" s="5"/>
      <c r="G71" s="5"/>
      <c r="H71" s="67">
        <f t="shared" ref="H71:H76" si="3">E71-F71</f>
        <v>0</v>
      </c>
    </row>
    <row r="72" spans="1:8">
      <c r="A72" s="5"/>
      <c r="B72" s="5" t="s">
        <v>130</v>
      </c>
      <c r="C72" s="5"/>
      <c r="D72" s="67">
        <f t="shared" si="2"/>
        <v>0</v>
      </c>
      <c r="E72" s="5"/>
      <c r="F72" s="5"/>
      <c r="G72" s="5"/>
      <c r="H72" s="67">
        <f t="shared" si="3"/>
        <v>0</v>
      </c>
    </row>
    <row r="73" spans="1:8">
      <c r="A73" s="5"/>
      <c r="B73" s="5" t="s">
        <v>131</v>
      </c>
      <c r="C73" s="5"/>
      <c r="D73" s="67">
        <f t="shared" si="2"/>
        <v>0</v>
      </c>
      <c r="E73" s="5"/>
      <c r="F73" s="5"/>
      <c r="G73" s="5"/>
      <c r="H73" s="67">
        <f t="shared" si="3"/>
        <v>0</v>
      </c>
    </row>
    <row r="74" spans="1:8">
      <c r="A74" s="5"/>
      <c r="B74" s="5" t="s">
        <v>132</v>
      </c>
      <c r="C74" s="5"/>
      <c r="D74" s="67">
        <f t="shared" si="2"/>
        <v>0</v>
      </c>
      <c r="E74" s="5"/>
      <c r="F74" s="5"/>
      <c r="G74" s="5"/>
      <c r="H74" s="67">
        <f t="shared" si="3"/>
        <v>0</v>
      </c>
    </row>
    <row r="75" spans="1:8">
      <c r="A75" s="5"/>
      <c r="B75" s="5" t="s">
        <v>133</v>
      </c>
      <c r="C75" s="5"/>
      <c r="D75" s="67">
        <f t="shared" si="2"/>
        <v>0</v>
      </c>
      <c r="E75" s="5"/>
      <c r="F75" s="5"/>
      <c r="G75" s="5"/>
      <c r="H75" s="67">
        <f t="shared" si="3"/>
        <v>0</v>
      </c>
    </row>
    <row r="76" spans="1:8" ht="30">
      <c r="A76" s="5"/>
      <c r="B76" s="32" t="s">
        <v>134</v>
      </c>
      <c r="C76" s="5"/>
      <c r="D76" s="67">
        <f t="shared" si="2"/>
        <v>0</v>
      </c>
      <c r="E76" s="5"/>
      <c r="F76" s="5"/>
      <c r="G76" s="5"/>
      <c r="H76" s="67">
        <f t="shared" si="3"/>
        <v>0</v>
      </c>
    </row>
    <row r="77" spans="1:8">
      <c r="A77" s="5"/>
      <c r="B77" s="6" t="s">
        <v>50</v>
      </c>
      <c r="C77" s="67">
        <f>SUM(C6:C76)</f>
        <v>3357949763</v>
      </c>
      <c r="D77" s="67">
        <f t="shared" ref="D77:H77" si="4">SUM(D6:D76)</f>
        <v>1452841.0000000373</v>
      </c>
      <c r="E77" s="67">
        <f t="shared" si="4"/>
        <v>3359402604</v>
      </c>
      <c r="F77" s="67">
        <f t="shared" si="4"/>
        <v>2291883342.3499994</v>
      </c>
      <c r="G77" s="67">
        <f t="shared" si="4"/>
        <v>2017140287.8699996</v>
      </c>
      <c r="H77" s="67">
        <f t="shared" si="4"/>
        <v>1067519261.6500001</v>
      </c>
    </row>
  </sheetData>
  <mergeCells count="13">
    <mergeCell ref="C2:G2"/>
    <mergeCell ref="H2:H3"/>
    <mergeCell ref="A1:H1"/>
    <mergeCell ref="A2:B4"/>
    <mergeCell ref="A57:B57"/>
    <mergeCell ref="A65:B65"/>
    <mergeCell ref="A69:B69"/>
    <mergeCell ref="A5:B5"/>
    <mergeCell ref="A13:B13"/>
    <mergeCell ref="A23:B23"/>
    <mergeCell ref="A33:B33"/>
    <mergeCell ref="A43:B43"/>
    <mergeCell ref="A53:B5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37"/>
  <sheetViews>
    <sheetView topLeftCell="A6" zoomScale="90" zoomScaleNormal="90" workbookViewId="0">
      <selection activeCell="F39" sqref="F39"/>
    </sheetView>
  </sheetViews>
  <sheetFormatPr baseColWidth="10" defaultRowHeight="15"/>
  <cols>
    <col min="1" max="1" width="4.140625" customWidth="1"/>
    <col min="2" max="2" width="51.28515625" customWidth="1"/>
    <col min="3" max="3" width="16.28515625" bestFit="1" customWidth="1"/>
    <col min="4" max="4" width="14.42578125" customWidth="1"/>
    <col min="5" max="8" width="16.28515625" bestFit="1" customWidth="1"/>
  </cols>
  <sheetData>
    <row r="1" spans="1:8" ht="66.75" customHeight="1">
      <c r="A1" s="49" t="s">
        <v>212</v>
      </c>
      <c r="B1" s="49"/>
      <c r="C1" s="49"/>
      <c r="D1" s="49"/>
      <c r="E1" s="49"/>
      <c r="F1" s="49"/>
      <c r="G1" s="49"/>
      <c r="H1" s="49"/>
    </row>
    <row r="2" spans="1:8">
      <c r="A2" s="42" t="s">
        <v>33</v>
      </c>
      <c r="B2" s="42"/>
      <c r="C2" s="54" t="s">
        <v>34</v>
      </c>
      <c r="D2" s="54"/>
      <c r="E2" s="54"/>
      <c r="F2" s="54"/>
      <c r="G2" s="54"/>
      <c r="H2" s="55" t="s">
        <v>38</v>
      </c>
    </row>
    <row r="3" spans="1:8" ht="37.5" customHeight="1">
      <c r="A3" s="42"/>
      <c r="B3" s="42"/>
      <c r="C3" s="1" t="s">
        <v>35</v>
      </c>
      <c r="D3" s="29" t="s">
        <v>36</v>
      </c>
      <c r="E3" s="1" t="s">
        <v>4</v>
      </c>
      <c r="F3" s="1" t="s">
        <v>5</v>
      </c>
      <c r="G3" s="1" t="s">
        <v>37</v>
      </c>
      <c r="H3" s="42"/>
    </row>
    <row r="4" spans="1:8">
      <c r="A4" s="42"/>
      <c r="B4" s="42"/>
      <c r="C4" s="1">
        <v>1</v>
      </c>
      <c r="D4" s="1">
        <v>2</v>
      </c>
      <c r="E4" s="25" t="s">
        <v>39</v>
      </c>
      <c r="F4" s="1">
        <v>4</v>
      </c>
      <c r="G4" s="1">
        <v>5</v>
      </c>
      <c r="H4" s="1" t="s">
        <v>40</v>
      </c>
    </row>
    <row r="5" spans="1:8" ht="41.25" customHeight="1">
      <c r="A5" s="56" t="s">
        <v>135</v>
      </c>
      <c r="B5" s="57"/>
      <c r="C5" s="12"/>
      <c r="D5" s="12"/>
      <c r="E5" s="12"/>
      <c r="F5" s="12"/>
      <c r="G5" s="12"/>
      <c r="H5" s="12"/>
    </row>
    <row r="6" spans="1:8">
      <c r="A6" s="8"/>
      <c r="B6" s="10" t="s">
        <v>136</v>
      </c>
      <c r="C6" s="13"/>
      <c r="D6" s="13"/>
      <c r="E6" s="13"/>
      <c r="F6" s="13"/>
      <c r="G6" s="13"/>
      <c r="H6" s="66">
        <f>E6-F6</f>
        <v>0</v>
      </c>
    </row>
    <row r="7" spans="1:8">
      <c r="A7" s="8"/>
      <c r="B7" s="10" t="s">
        <v>137</v>
      </c>
      <c r="C7" s="66">
        <f>[1]Hoja12!$I$5</f>
        <v>6000000</v>
      </c>
      <c r="D7" s="66">
        <f>E7-C7</f>
        <v>3000000</v>
      </c>
      <c r="E7" s="66">
        <f>[1]Hoja12!$J$5</f>
        <v>9000000</v>
      </c>
      <c r="F7" s="66">
        <f>[1]Hoja12!$K$5</f>
        <v>4500000</v>
      </c>
      <c r="G7" s="66">
        <f>[1]Hoja12!$L$5</f>
        <v>3986417.2199999997</v>
      </c>
      <c r="H7" s="66">
        <f>E7-F7</f>
        <v>4500000</v>
      </c>
    </row>
    <row r="8" spans="1:8">
      <c r="A8" s="8"/>
      <c r="B8" s="10" t="s">
        <v>138</v>
      </c>
      <c r="C8" s="13"/>
      <c r="D8" s="13"/>
      <c r="E8" s="13"/>
      <c r="F8" s="13"/>
      <c r="G8" s="13"/>
      <c r="H8" s="66">
        <f t="shared" ref="H8:H36" si="0">E8-F8</f>
        <v>0</v>
      </c>
    </row>
    <row r="9" spans="1:8">
      <c r="A9" s="8"/>
      <c r="B9" s="10" t="s">
        <v>139</v>
      </c>
      <c r="C9" s="13"/>
      <c r="D9" s="13"/>
      <c r="E9" s="13"/>
      <c r="F9" s="13"/>
      <c r="G9" s="13"/>
      <c r="H9" s="66">
        <f t="shared" si="0"/>
        <v>0</v>
      </c>
    </row>
    <row r="10" spans="1:8">
      <c r="A10" s="8"/>
      <c r="B10" s="10" t="s">
        <v>140</v>
      </c>
      <c r="C10" s="13"/>
      <c r="D10" s="13"/>
      <c r="E10" s="13"/>
      <c r="F10" s="13"/>
      <c r="G10" s="13"/>
      <c r="H10" s="66">
        <f t="shared" si="0"/>
        <v>0</v>
      </c>
    </row>
    <row r="11" spans="1:8">
      <c r="A11" s="8"/>
      <c r="B11" s="10" t="s">
        <v>141</v>
      </c>
      <c r="C11" s="13"/>
      <c r="D11" s="13"/>
      <c r="E11" s="13"/>
      <c r="F11" s="13"/>
      <c r="G11" s="13"/>
      <c r="H11" s="66">
        <f t="shared" si="0"/>
        <v>0</v>
      </c>
    </row>
    <row r="12" spans="1:8">
      <c r="A12" s="8"/>
      <c r="B12" s="10" t="s">
        <v>142</v>
      </c>
      <c r="C12" s="66">
        <f>[1]Hoja12!$I$6</f>
        <v>4301277</v>
      </c>
      <c r="D12" s="66">
        <f>E12-C12</f>
        <v>0</v>
      </c>
      <c r="E12" s="66">
        <f>[1]Hoja12!$J$6</f>
        <v>4301277</v>
      </c>
      <c r="F12" s="66">
        <f>[1]Hoja12!$K$6</f>
        <v>2550623.2600000002</v>
      </c>
      <c r="G12" s="66">
        <f>[1]Hoja12!$L$6</f>
        <v>2384226.73</v>
      </c>
      <c r="H12" s="66">
        <f t="shared" si="0"/>
        <v>1750653.7399999998</v>
      </c>
    </row>
    <row r="13" spans="1:8">
      <c r="A13" s="8"/>
      <c r="B13" s="10" t="s">
        <v>94</v>
      </c>
      <c r="C13" s="66">
        <f>[1]Hoja12!$I$7</f>
        <v>463279462</v>
      </c>
      <c r="D13" s="66">
        <f>E13-C13</f>
        <v>-12658964.799999952</v>
      </c>
      <c r="E13" s="66">
        <f>[1]Hoja12!$J$7</f>
        <v>450620497.20000005</v>
      </c>
      <c r="F13" s="66">
        <f>[1]Hoja12!$K$7</f>
        <v>279001600.72000009</v>
      </c>
      <c r="G13" s="66">
        <f>[1]Hoja12!$L$7</f>
        <v>260294460.49999997</v>
      </c>
      <c r="H13" s="66">
        <f t="shared" si="0"/>
        <v>171618896.47999996</v>
      </c>
    </row>
    <row r="14" spans="1:8" ht="34.5" customHeight="1">
      <c r="A14" s="52" t="s">
        <v>143</v>
      </c>
      <c r="B14" s="53"/>
      <c r="C14" s="13"/>
      <c r="D14" s="13"/>
      <c r="E14" s="13"/>
      <c r="F14" s="13"/>
      <c r="G14" s="13"/>
      <c r="H14" s="66"/>
    </row>
    <row r="15" spans="1:8">
      <c r="A15" s="8"/>
      <c r="B15" s="10" t="s">
        <v>144</v>
      </c>
      <c r="C15" s="13"/>
      <c r="D15" s="13"/>
      <c r="E15" s="13"/>
      <c r="F15" s="13"/>
      <c r="G15" s="13"/>
      <c r="H15" s="66">
        <f t="shared" si="0"/>
        <v>0</v>
      </c>
    </row>
    <row r="16" spans="1:8">
      <c r="A16" s="8"/>
      <c r="B16" s="10" t="s">
        <v>145</v>
      </c>
      <c r="C16" s="66">
        <f>[1]Hoja12!$I$8</f>
        <v>2565033</v>
      </c>
      <c r="D16" s="66">
        <f>E16-C16</f>
        <v>0</v>
      </c>
      <c r="E16" s="66">
        <f>[1]Hoja12!$J$8</f>
        <v>2565033</v>
      </c>
      <c r="F16" s="66">
        <f>[1]Hoja12!$K$8</f>
        <v>1846523</v>
      </c>
      <c r="G16" s="66">
        <f>[1]Hoja12!$L$8</f>
        <v>1841127.15</v>
      </c>
      <c r="H16" s="66">
        <f t="shared" si="0"/>
        <v>718510</v>
      </c>
    </row>
    <row r="17" spans="1:8">
      <c r="A17" s="8"/>
      <c r="B17" s="10" t="s">
        <v>146</v>
      </c>
      <c r="C17" s="66">
        <f>[1]Hoja12!$I$9</f>
        <v>2511980</v>
      </c>
      <c r="D17" s="66">
        <f>E17-C17</f>
        <v>0</v>
      </c>
      <c r="E17" s="66">
        <f>[1]Hoja12!$J$9</f>
        <v>2511980</v>
      </c>
      <c r="F17" s="66">
        <f>[1]Hoja12!$K$9</f>
        <v>1077581.01</v>
      </c>
      <c r="G17" s="66">
        <f>[1]Hoja12!$L$9</f>
        <v>1077581.01</v>
      </c>
      <c r="H17" s="66">
        <f t="shared" si="0"/>
        <v>1434398.99</v>
      </c>
    </row>
    <row r="18" spans="1:8">
      <c r="A18" s="8"/>
      <c r="B18" s="10" t="s">
        <v>147</v>
      </c>
      <c r="C18" s="13"/>
      <c r="D18" s="13"/>
      <c r="E18" s="13"/>
      <c r="F18" s="13"/>
      <c r="G18" s="13"/>
      <c r="H18" s="66">
        <f t="shared" si="0"/>
        <v>0</v>
      </c>
    </row>
    <row r="19" spans="1:8">
      <c r="A19" s="8"/>
      <c r="B19" s="10" t="s">
        <v>148</v>
      </c>
      <c r="C19" s="66">
        <f>[1]Hoja12!$I$10</f>
        <v>873737489</v>
      </c>
      <c r="D19" s="66">
        <f>E19-C19</f>
        <v>16341947.800000072</v>
      </c>
      <c r="E19" s="66">
        <f>[1]Hoja12!$J$10</f>
        <v>890079436.80000007</v>
      </c>
      <c r="F19" s="66">
        <f>[1]Hoja12!$K$10</f>
        <v>607503728</v>
      </c>
      <c r="G19" s="66">
        <f>[1]Hoja12!$L$10</f>
        <v>564904603.91000009</v>
      </c>
      <c r="H19" s="66">
        <f t="shared" si="0"/>
        <v>282575708.80000007</v>
      </c>
    </row>
    <row r="20" spans="1:8">
      <c r="A20" s="8"/>
      <c r="B20" s="10" t="s">
        <v>149</v>
      </c>
      <c r="C20" s="66">
        <f>[1]Hoja12!$I$11</f>
        <v>2000667511</v>
      </c>
      <c r="D20" s="66">
        <f>E20-C20</f>
        <v>-5230142</v>
      </c>
      <c r="E20" s="66">
        <f>[1]Hoja12!$J$11</f>
        <v>1995437369</v>
      </c>
      <c r="F20" s="66">
        <f>[1]Hoja12!$K$11</f>
        <v>1392211770.3600001</v>
      </c>
      <c r="G20" s="66">
        <f>[1]Hoja12!$L$11</f>
        <v>1181914611.0600002</v>
      </c>
      <c r="H20" s="66">
        <f t="shared" si="0"/>
        <v>603225598.63999987</v>
      </c>
    </row>
    <row r="21" spans="1:8">
      <c r="A21" s="8"/>
      <c r="B21" s="10" t="s">
        <v>150</v>
      </c>
      <c r="C21" s="13"/>
      <c r="D21" s="13"/>
      <c r="E21" s="13"/>
      <c r="F21" s="13"/>
      <c r="G21" s="13"/>
      <c r="H21" s="66">
        <f t="shared" si="0"/>
        <v>0</v>
      </c>
    </row>
    <row r="22" spans="1:8" ht="38.25" customHeight="1">
      <c r="A22" s="52" t="s">
        <v>151</v>
      </c>
      <c r="B22" s="53"/>
      <c r="C22" s="13"/>
      <c r="D22" s="13"/>
      <c r="E22" s="13"/>
      <c r="F22" s="13"/>
      <c r="G22" s="13"/>
      <c r="H22" s="66"/>
    </row>
    <row r="23" spans="1:8">
      <c r="A23" s="8"/>
      <c r="B23" s="10" t="s">
        <v>152</v>
      </c>
      <c r="C23" s="66">
        <f>[1]Hoja12!$I$12</f>
        <v>4887011</v>
      </c>
      <c r="D23" s="66">
        <f>E23-C23</f>
        <v>0</v>
      </c>
      <c r="E23" s="66">
        <f>[1]Hoja12!$J$12</f>
        <v>4887011</v>
      </c>
      <c r="F23" s="66">
        <f>[1]Hoja12!$K$12</f>
        <v>3191516</v>
      </c>
      <c r="G23" s="66">
        <f>[1]Hoja12!$L$12</f>
        <v>737260.29</v>
      </c>
      <c r="H23" s="66">
        <f t="shared" si="0"/>
        <v>1695495</v>
      </c>
    </row>
    <row r="24" spans="1:8">
      <c r="A24" s="8"/>
      <c r="B24" s="10" t="s">
        <v>153</v>
      </c>
      <c r="C24" s="13"/>
      <c r="D24" s="13"/>
      <c r="E24" s="13"/>
      <c r="F24" s="13"/>
      <c r="G24" s="13"/>
      <c r="H24" s="66">
        <f t="shared" si="0"/>
        <v>0</v>
      </c>
    </row>
    <row r="25" spans="1:8">
      <c r="A25" s="8"/>
      <c r="B25" s="10" t="s">
        <v>154</v>
      </c>
      <c r="C25" s="13"/>
      <c r="D25" s="13"/>
      <c r="E25" s="13"/>
      <c r="F25" s="13"/>
      <c r="G25" s="13"/>
      <c r="H25" s="66">
        <f t="shared" si="0"/>
        <v>0</v>
      </c>
    </row>
    <row r="26" spans="1:8">
      <c r="A26" s="8"/>
      <c r="B26" s="10" t="s">
        <v>155</v>
      </c>
      <c r="C26" s="13"/>
      <c r="D26" s="13"/>
      <c r="E26" s="13"/>
      <c r="F26" s="13"/>
      <c r="G26" s="13"/>
      <c r="H26" s="66">
        <f t="shared" si="0"/>
        <v>0</v>
      </c>
    </row>
    <row r="27" spans="1:8">
      <c r="A27" s="8"/>
      <c r="B27" s="10" t="s">
        <v>156</v>
      </c>
      <c r="C27" s="13"/>
      <c r="D27" s="13"/>
      <c r="E27" s="13"/>
      <c r="F27" s="13"/>
      <c r="G27" s="13"/>
      <c r="H27" s="66">
        <f t="shared" si="0"/>
        <v>0</v>
      </c>
    </row>
    <row r="28" spans="1:8">
      <c r="A28" s="8"/>
      <c r="B28" s="10" t="s">
        <v>157</v>
      </c>
      <c r="C28" s="13"/>
      <c r="D28" s="13"/>
      <c r="E28" s="13"/>
      <c r="F28" s="13"/>
      <c r="G28" s="13"/>
      <c r="H28" s="66">
        <f t="shared" si="0"/>
        <v>0</v>
      </c>
    </row>
    <row r="29" spans="1:8">
      <c r="A29" s="8"/>
      <c r="B29" s="10" t="s">
        <v>158</v>
      </c>
      <c r="C29" s="13"/>
      <c r="D29" s="13"/>
      <c r="E29" s="13"/>
      <c r="F29" s="13"/>
      <c r="G29" s="13"/>
      <c r="H29" s="66">
        <f t="shared" si="0"/>
        <v>0</v>
      </c>
    </row>
    <row r="30" spans="1:8">
      <c r="A30" s="8"/>
      <c r="B30" s="10" t="s">
        <v>159</v>
      </c>
      <c r="C30" s="13"/>
      <c r="D30" s="13"/>
      <c r="E30" s="13"/>
      <c r="F30" s="13"/>
      <c r="G30" s="13"/>
      <c r="H30" s="66">
        <f t="shared" si="0"/>
        <v>0</v>
      </c>
    </row>
    <row r="31" spans="1:8">
      <c r="A31" s="8"/>
      <c r="B31" s="10" t="s">
        <v>160</v>
      </c>
      <c r="C31" s="13"/>
      <c r="D31" s="13"/>
      <c r="E31" s="13"/>
      <c r="F31" s="13"/>
      <c r="G31" s="13"/>
      <c r="H31" s="66">
        <f t="shared" si="0"/>
        <v>0</v>
      </c>
    </row>
    <row r="32" spans="1:8" ht="42" customHeight="1">
      <c r="A32" s="52" t="s">
        <v>161</v>
      </c>
      <c r="B32" s="53"/>
      <c r="C32" s="13"/>
      <c r="D32" s="13"/>
      <c r="E32" s="13"/>
      <c r="F32" s="13"/>
      <c r="G32" s="13"/>
      <c r="H32" s="66"/>
    </row>
    <row r="33" spans="1:8" ht="30">
      <c r="A33" s="8"/>
      <c r="B33" s="17" t="s">
        <v>162</v>
      </c>
      <c r="C33" s="13"/>
      <c r="D33" s="13"/>
      <c r="E33" s="13"/>
      <c r="F33" s="13"/>
      <c r="G33" s="13"/>
      <c r="H33" s="66">
        <f t="shared" si="0"/>
        <v>0</v>
      </c>
    </row>
    <row r="34" spans="1:8" ht="30">
      <c r="A34" s="8"/>
      <c r="B34" s="17" t="s">
        <v>163</v>
      </c>
      <c r="C34" s="13"/>
      <c r="D34" s="13"/>
      <c r="E34" s="13"/>
      <c r="F34" s="13"/>
      <c r="G34" s="13"/>
      <c r="H34" s="66">
        <f t="shared" si="0"/>
        <v>0</v>
      </c>
    </row>
    <row r="35" spans="1:8">
      <c r="A35" s="8"/>
      <c r="B35" s="10" t="s">
        <v>164</v>
      </c>
      <c r="C35" s="13"/>
      <c r="D35" s="13"/>
      <c r="E35" s="13"/>
      <c r="F35" s="13"/>
      <c r="G35" s="13"/>
      <c r="H35" s="66">
        <f t="shared" si="0"/>
        <v>0</v>
      </c>
    </row>
    <row r="36" spans="1:8">
      <c r="A36" s="8"/>
      <c r="B36" s="10" t="s">
        <v>165</v>
      </c>
      <c r="C36" s="13"/>
      <c r="D36" s="13"/>
      <c r="E36" s="13"/>
      <c r="F36" s="13"/>
      <c r="G36" s="13"/>
      <c r="H36" s="66">
        <f t="shared" si="0"/>
        <v>0</v>
      </c>
    </row>
    <row r="37" spans="1:8" ht="27.75" customHeight="1">
      <c r="A37" s="33"/>
      <c r="B37" s="34" t="s">
        <v>50</v>
      </c>
      <c r="C37" s="67">
        <f>SUM(C6:C36)</f>
        <v>3357949763</v>
      </c>
      <c r="D37" s="67">
        <f t="shared" ref="D37:H37" si="1">SUM(D6:D36)</f>
        <v>1452841.0000001192</v>
      </c>
      <c r="E37" s="67">
        <f t="shared" si="1"/>
        <v>3359402604</v>
      </c>
      <c r="F37" s="67">
        <f t="shared" si="1"/>
        <v>2291883342.3500004</v>
      </c>
      <c r="G37" s="67">
        <f t="shared" si="1"/>
        <v>2017140287.8700001</v>
      </c>
      <c r="H37" s="67">
        <f t="shared" si="1"/>
        <v>1067519261.6499999</v>
      </c>
    </row>
  </sheetData>
  <mergeCells count="8">
    <mergeCell ref="A22:B22"/>
    <mergeCell ref="A32:B32"/>
    <mergeCell ref="C2:G2"/>
    <mergeCell ref="H2:H3"/>
    <mergeCell ref="A1:H1"/>
    <mergeCell ref="A2:B4"/>
    <mergeCell ref="A5:B5"/>
    <mergeCell ref="A14:B1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21"/>
  <sheetViews>
    <sheetView workbookViewId="0">
      <selection activeCell="C27" sqref="C27"/>
    </sheetView>
  </sheetViews>
  <sheetFormatPr baseColWidth="10" defaultRowHeight="15"/>
  <cols>
    <col min="1" max="1" width="50.5703125" customWidth="1"/>
    <col min="2" max="2" width="23.85546875" customWidth="1"/>
    <col min="3" max="4" width="23" customWidth="1"/>
  </cols>
  <sheetData>
    <row r="1" spans="1:4" ht="52.5" customHeight="1">
      <c r="A1" s="41" t="s">
        <v>217</v>
      </c>
      <c r="B1" s="41"/>
      <c r="C1" s="41"/>
      <c r="D1" s="41"/>
    </row>
    <row r="3" spans="1:4">
      <c r="A3" s="48" t="s">
        <v>166</v>
      </c>
      <c r="B3" s="21" t="s">
        <v>167</v>
      </c>
      <c r="C3" s="4" t="s">
        <v>168</v>
      </c>
      <c r="D3" s="4" t="s">
        <v>169</v>
      </c>
    </row>
    <row r="4" spans="1:4" ht="20.25" customHeight="1">
      <c r="A4" s="48"/>
      <c r="B4" s="4" t="s">
        <v>170</v>
      </c>
      <c r="C4" s="4" t="s">
        <v>171</v>
      </c>
      <c r="D4" s="4" t="s">
        <v>172</v>
      </c>
    </row>
    <row r="5" spans="1:4">
      <c r="A5" s="48" t="s">
        <v>173</v>
      </c>
      <c r="B5" s="48"/>
      <c r="C5" s="48"/>
      <c r="D5" s="48"/>
    </row>
    <row r="6" spans="1:4">
      <c r="A6" s="5"/>
      <c r="B6" s="5"/>
      <c r="C6" s="5"/>
      <c r="D6" s="5"/>
    </row>
    <row r="7" spans="1:4">
      <c r="A7" s="5"/>
      <c r="B7" s="5"/>
      <c r="C7" s="5"/>
      <c r="D7" s="5"/>
    </row>
    <row r="8" spans="1:4">
      <c r="A8" s="5"/>
      <c r="B8" s="5"/>
      <c r="C8" s="14"/>
      <c r="D8" s="5"/>
    </row>
    <row r="9" spans="1:4">
      <c r="A9" s="5"/>
      <c r="B9" s="5"/>
      <c r="C9" s="5"/>
      <c r="D9" s="5"/>
    </row>
    <row r="10" spans="1:4">
      <c r="A10" s="5"/>
      <c r="B10" s="5"/>
      <c r="C10" s="5"/>
      <c r="D10" s="5"/>
    </row>
    <row r="11" spans="1:4">
      <c r="A11" s="5"/>
      <c r="B11" s="5"/>
      <c r="C11" s="5"/>
      <c r="D11" s="5"/>
    </row>
    <row r="12" spans="1:4">
      <c r="A12" s="4" t="s">
        <v>174</v>
      </c>
      <c r="B12" s="5"/>
      <c r="C12" s="5"/>
      <c r="D12" s="5"/>
    </row>
    <row r="13" spans="1:4" s="35" customFormat="1" ht="37.5" customHeight="1">
      <c r="A13" s="48" t="s">
        <v>175</v>
      </c>
      <c r="B13" s="48"/>
      <c r="C13" s="48"/>
      <c r="D13" s="48"/>
    </row>
    <row r="14" spans="1:4">
      <c r="A14" s="5"/>
      <c r="B14" s="5"/>
      <c r="C14" s="5"/>
      <c r="D14" s="5"/>
    </row>
    <row r="15" spans="1:4">
      <c r="A15" s="5"/>
      <c r="B15" s="5"/>
      <c r="C15" s="5"/>
      <c r="D15" s="5"/>
    </row>
    <row r="16" spans="1:4">
      <c r="A16" s="5"/>
      <c r="B16" s="5"/>
      <c r="C16" s="5"/>
      <c r="D16" s="5"/>
    </row>
    <row r="17" spans="1:4">
      <c r="A17" s="5"/>
      <c r="B17" s="5"/>
      <c r="C17" s="5"/>
      <c r="D17" s="5"/>
    </row>
    <row r="18" spans="1:4">
      <c r="A18" s="5"/>
      <c r="B18" s="5"/>
      <c r="C18" s="5"/>
      <c r="D18" s="5"/>
    </row>
    <row r="19" spans="1:4">
      <c r="A19" s="4" t="s">
        <v>176</v>
      </c>
      <c r="B19" s="5"/>
      <c r="C19" s="5"/>
      <c r="D19" s="5"/>
    </row>
    <row r="20" spans="1:4">
      <c r="A20" s="4"/>
      <c r="B20" s="5"/>
      <c r="C20" s="5"/>
      <c r="D20" s="5"/>
    </row>
    <row r="21" spans="1:4">
      <c r="A21" s="4" t="s">
        <v>177</v>
      </c>
      <c r="B21" s="5"/>
      <c r="C21" s="5"/>
      <c r="D21" s="5"/>
    </row>
  </sheetData>
  <mergeCells count="4">
    <mergeCell ref="A1:D1"/>
    <mergeCell ref="A3:A4"/>
    <mergeCell ref="A5:D5"/>
    <mergeCell ref="A13:D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C23"/>
  <sheetViews>
    <sheetView workbookViewId="0">
      <selection activeCell="B28" sqref="B28"/>
    </sheetView>
  </sheetViews>
  <sheetFormatPr baseColWidth="10" defaultRowHeight="15"/>
  <cols>
    <col min="1" max="1" width="46.140625" customWidth="1"/>
    <col min="2" max="2" width="37.42578125" customWidth="1"/>
    <col min="3" max="3" width="36.140625" customWidth="1"/>
  </cols>
  <sheetData>
    <row r="1" spans="1:3" ht="49.5" customHeight="1">
      <c r="A1" s="58" t="s">
        <v>218</v>
      </c>
      <c r="B1" s="58"/>
      <c r="C1" s="58"/>
    </row>
    <row r="3" spans="1:3" ht="20.25" customHeight="1">
      <c r="A3" s="5" t="s">
        <v>166</v>
      </c>
      <c r="B3" s="4" t="s">
        <v>5</v>
      </c>
      <c r="C3" s="4" t="s">
        <v>37</v>
      </c>
    </row>
    <row r="4" spans="1:3" ht="19.5" customHeight="1">
      <c r="A4" s="39" t="s">
        <v>173</v>
      </c>
      <c r="B4" s="39"/>
      <c r="C4" s="39"/>
    </row>
    <row r="5" spans="1:3">
      <c r="A5" s="5"/>
      <c r="B5" s="5"/>
      <c r="C5" s="5"/>
    </row>
    <row r="6" spans="1:3">
      <c r="A6" s="5"/>
      <c r="B6" s="5"/>
      <c r="C6" s="5"/>
    </row>
    <row r="7" spans="1:3">
      <c r="A7" s="5"/>
      <c r="B7" s="5"/>
      <c r="C7" s="5"/>
    </row>
    <row r="8" spans="1:3">
      <c r="A8" s="5"/>
      <c r="B8" s="5"/>
      <c r="C8" s="5"/>
    </row>
    <row r="9" spans="1:3">
      <c r="A9" s="5"/>
      <c r="B9" s="5"/>
      <c r="C9" s="5"/>
    </row>
    <row r="10" spans="1:3" ht="55.5">
      <c r="A10" s="5"/>
      <c r="B10" s="74" t="s">
        <v>219</v>
      </c>
      <c r="C10" s="5"/>
    </row>
    <row r="11" spans="1:3">
      <c r="A11" s="5"/>
      <c r="B11" s="5"/>
      <c r="C11" s="5"/>
    </row>
    <row r="12" spans="1:3">
      <c r="A12" s="5" t="s">
        <v>178</v>
      </c>
      <c r="B12" s="5"/>
      <c r="C12" s="5"/>
    </row>
    <row r="13" spans="1:3" ht="31.5" customHeight="1">
      <c r="A13" s="48" t="s">
        <v>175</v>
      </c>
      <c r="B13" s="48"/>
      <c r="C13" s="48"/>
    </row>
    <row r="14" spans="1:3">
      <c r="A14" s="5"/>
      <c r="B14" s="5"/>
      <c r="C14" s="5"/>
    </row>
    <row r="15" spans="1:3">
      <c r="A15" s="5"/>
      <c r="B15" s="5"/>
      <c r="C15" s="5"/>
    </row>
    <row r="16" spans="1:3">
      <c r="A16" s="5"/>
      <c r="B16" s="5"/>
      <c r="C16" s="5"/>
    </row>
    <row r="17" spans="1:3">
      <c r="A17" s="5"/>
      <c r="B17" s="5"/>
      <c r="C17" s="5"/>
    </row>
    <row r="18" spans="1:3">
      <c r="A18" s="5"/>
      <c r="B18" s="5"/>
      <c r="C18" s="5"/>
    </row>
    <row r="19" spans="1:3">
      <c r="A19" s="5"/>
      <c r="B19" s="5"/>
      <c r="C19" s="5"/>
    </row>
    <row r="20" spans="1:3">
      <c r="A20" s="5"/>
      <c r="B20" s="5"/>
      <c r="C20" s="5"/>
    </row>
    <row r="21" spans="1:3">
      <c r="A21" s="36" t="s">
        <v>179</v>
      </c>
      <c r="B21" s="5"/>
      <c r="C21" s="5"/>
    </row>
    <row r="22" spans="1:3">
      <c r="A22" s="4"/>
      <c r="B22" s="5"/>
      <c r="C22" s="5"/>
    </row>
    <row r="23" spans="1:3">
      <c r="A23" s="4" t="s">
        <v>177</v>
      </c>
      <c r="B23" s="5"/>
      <c r="C23" s="5"/>
    </row>
  </sheetData>
  <mergeCells count="3">
    <mergeCell ref="A1:C1"/>
    <mergeCell ref="A4:C4"/>
    <mergeCell ref="A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36"/>
  <sheetViews>
    <sheetView tabSelected="1" workbookViewId="0">
      <selection activeCell="K17" sqref="K17"/>
    </sheetView>
  </sheetViews>
  <sheetFormatPr baseColWidth="10" defaultRowHeight="15"/>
  <cols>
    <col min="1" max="1" width="3.28515625" customWidth="1"/>
    <col min="2" max="2" width="3.85546875" customWidth="1"/>
    <col min="3" max="3" width="49.140625" customWidth="1"/>
    <col min="4" max="4" width="15.28515625" bestFit="1" customWidth="1"/>
    <col min="5" max="5" width="14.140625" customWidth="1"/>
    <col min="6" max="8" width="15.28515625" bestFit="1" customWidth="1"/>
    <col min="9" max="9" width="13.7109375" bestFit="1" customWidth="1"/>
  </cols>
  <sheetData>
    <row r="1" spans="1:9" ht="53.25" customHeight="1">
      <c r="A1" s="76" t="s">
        <v>220</v>
      </c>
      <c r="B1" s="76"/>
      <c r="C1" s="76"/>
      <c r="D1" s="76"/>
      <c r="E1" s="76"/>
      <c r="F1" s="76"/>
      <c r="G1" s="76"/>
      <c r="H1" s="76"/>
      <c r="I1" s="77"/>
    </row>
    <row r="2" spans="1:9">
      <c r="A2" s="42" t="s">
        <v>33</v>
      </c>
      <c r="B2" s="42"/>
      <c r="C2" s="42"/>
      <c r="D2" s="50" t="s">
        <v>34</v>
      </c>
      <c r="E2" s="50"/>
      <c r="F2" s="50"/>
      <c r="G2" s="50"/>
      <c r="H2" s="50"/>
      <c r="I2" s="42" t="s">
        <v>38</v>
      </c>
    </row>
    <row r="3" spans="1:9" ht="33.75" customHeight="1">
      <c r="A3" s="42"/>
      <c r="B3" s="42"/>
      <c r="C3" s="42"/>
      <c r="D3" s="1" t="s">
        <v>35</v>
      </c>
      <c r="E3" s="29" t="s">
        <v>36</v>
      </c>
      <c r="F3" s="1" t="s">
        <v>4</v>
      </c>
      <c r="G3" s="1" t="s">
        <v>5</v>
      </c>
      <c r="H3" s="1" t="s">
        <v>37</v>
      </c>
      <c r="I3" s="42"/>
    </row>
    <row r="4" spans="1:9">
      <c r="A4" s="42"/>
      <c r="B4" s="42"/>
      <c r="C4" s="42"/>
      <c r="D4" s="1">
        <v>1</v>
      </c>
      <c r="E4" s="1">
        <v>2</v>
      </c>
      <c r="F4" s="1" t="s">
        <v>39</v>
      </c>
      <c r="G4" s="1">
        <v>4</v>
      </c>
      <c r="H4" s="1">
        <v>5</v>
      </c>
      <c r="I4" s="1" t="s">
        <v>40</v>
      </c>
    </row>
    <row r="5" spans="1:9" ht="41.25" customHeight="1">
      <c r="A5" s="59" t="s">
        <v>180</v>
      </c>
      <c r="B5" s="59"/>
      <c r="C5" s="60"/>
      <c r="D5" s="9"/>
      <c r="E5" s="12"/>
      <c r="F5" s="12"/>
      <c r="G5" s="12"/>
      <c r="H5" s="37"/>
      <c r="I5" s="13"/>
    </row>
    <row r="6" spans="1:9" ht="30" customHeight="1">
      <c r="A6" s="8"/>
      <c r="B6" s="61" t="s">
        <v>181</v>
      </c>
      <c r="C6" s="62"/>
      <c r="D6" s="10"/>
      <c r="E6" s="13"/>
      <c r="F6" s="13"/>
      <c r="G6" s="13"/>
      <c r="H6" s="38"/>
      <c r="I6" s="13"/>
    </row>
    <row r="7" spans="1:9">
      <c r="A7" s="8"/>
      <c r="B7" s="8"/>
      <c r="C7" s="10" t="s">
        <v>182</v>
      </c>
      <c r="D7" s="72">
        <f>[1]Hoja13!$H$6</f>
        <v>2004816214</v>
      </c>
      <c r="E7" s="66">
        <f>F7-D7</f>
        <v>0</v>
      </c>
      <c r="F7" s="66">
        <f>[1]Hoja13!$I$6</f>
        <v>2004816214</v>
      </c>
      <c r="G7" s="66">
        <f>[1]Hoja13!$J$6</f>
        <v>1446819548.9300001</v>
      </c>
      <c r="H7" s="75">
        <f>[1]Hoja13!$K$6</f>
        <v>1251216582.7000003</v>
      </c>
      <c r="I7" s="66">
        <f>F7-G7</f>
        <v>557996665.06999993</v>
      </c>
    </row>
    <row r="8" spans="1:9">
      <c r="A8" s="8"/>
      <c r="B8" s="8"/>
      <c r="C8" s="10" t="s">
        <v>183</v>
      </c>
      <c r="D8" s="72">
        <f>[1]Hoja13!$H$7</f>
        <v>15117951</v>
      </c>
      <c r="E8" s="66">
        <f>F8-D8</f>
        <v>0</v>
      </c>
      <c r="F8" s="66">
        <f>[1]Hoja13!$I$7</f>
        <v>15117951</v>
      </c>
      <c r="G8" s="66">
        <f>[1]Hoja13!$J$7</f>
        <v>3000000</v>
      </c>
      <c r="H8" s="75">
        <f>[1]Hoja13!$K$7</f>
        <v>3000000</v>
      </c>
      <c r="I8" s="66">
        <f>F8-G8</f>
        <v>12117951</v>
      </c>
    </row>
    <row r="9" spans="1:9">
      <c r="A9" s="8"/>
      <c r="B9" s="59" t="s">
        <v>184</v>
      </c>
      <c r="C9" s="60"/>
      <c r="D9" s="10"/>
      <c r="E9" s="13"/>
      <c r="F9" s="13"/>
      <c r="G9" s="13"/>
      <c r="H9" s="38"/>
      <c r="I9" s="13"/>
    </row>
    <row r="10" spans="1:9">
      <c r="A10" s="8"/>
      <c r="B10" s="8"/>
      <c r="C10" s="10" t="s">
        <v>185</v>
      </c>
      <c r="D10" s="10"/>
      <c r="E10" s="13"/>
      <c r="F10" s="13"/>
      <c r="G10" s="13"/>
      <c r="H10" s="38"/>
      <c r="I10" s="13"/>
    </row>
    <row r="11" spans="1:9">
      <c r="A11" s="8"/>
      <c r="B11" s="8"/>
      <c r="C11" s="10" t="s">
        <v>186</v>
      </c>
      <c r="D11" s="10"/>
      <c r="E11" s="13"/>
      <c r="F11" s="13"/>
      <c r="G11" s="13"/>
      <c r="H11" s="38"/>
      <c r="I11" s="13"/>
    </row>
    <row r="12" spans="1:9">
      <c r="A12" s="8"/>
      <c r="B12" s="8"/>
      <c r="C12" s="10" t="s">
        <v>187</v>
      </c>
      <c r="D12" s="10"/>
      <c r="E12" s="13"/>
      <c r="F12" s="13"/>
      <c r="G12" s="13"/>
      <c r="H12" s="38"/>
      <c r="I12" s="13"/>
    </row>
    <row r="13" spans="1:9">
      <c r="A13" s="8"/>
      <c r="B13" s="8"/>
      <c r="C13" s="10" t="s">
        <v>188</v>
      </c>
      <c r="D13" s="10"/>
      <c r="E13" s="13"/>
      <c r="F13" s="13"/>
      <c r="G13" s="13"/>
      <c r="H13" s="38"/>
      <c r="I13" s="13"/>
    </row>
    <row r="14" spans="1:9">
      <c r="A14" s="8"/>
      <c r="B14" s="8"/>
      <c r="C14" s="10" t="s">
        <v>189</v>
      </c>
      <c r="D14" s="10"/>
      <c r="E14" s="13"/>
      <c r="F14" s="13"/>
      <c r="G14" s="13"/>
      <c r="H14" s="38"/>
      <c r="I14" s="13"/>
    </row>
    <row r="15" spans="1:9" ht="30">
      <c r="A15" s="8"/>
      <c r="B15" s="8"/>
      <c r="C15" s="17" t="s">
        <v>190</v>
      </c>
      <c r="D15" s="10"/>
      <c r="E15" s="13"/>
      <c r="F15" s="13"/>
      <c r="G15" s="13"/>
      <c r="H15" s="38"/>
      <c r="I15" s="13"/>
    </row>
    <row r="16" spans="1:9">
      <c r="A16" s="8"/>
      <c r="B16" s="8"/>
      <c r="C16" s="10" t="s">
        <v>191</v>
      </c>
      <c r="D16" s="10"/>
      <c r="E16" s="13"/>
      <c r="F16" s="13"/>
      <c r="G16" s="13"/>
      <c r="H16" s="38"/>
      <c r="I16" s="13"/>
    </row>
    <row r="17" spans="1:9">
      <c r="A17" s="8"/>
      <c r="B17" s="8"/>
      <c r="C17" s="10" t="s">
        <v>192</v>
      </c>
      <c r="D17" s="10"/>
      <c r="E17" s="13"/>
      <c r="F17" s="13"/>
      <c r="G17" s="13"/>
      <c r="H17" s="38"/>
      <c r="I17" s="13"/>
    </row>
    <row r="18" spans="1:9">
      <c r="A18" s="8"/>
      <c r="B18" s="59" t="s">
        <v>193</v>
      </c>
      <c r="C18" s="60"/>
      <c r="D18" s="10"/>
      <c r="E18" s="13"/>
      <c r="F18" s="13"/>
      <c r="G18" s="13"/>
      <c r="H18" s="38"/>
      <c r="I18" s="13"/>
    </row>
    <row r="19" spans="1:9" ht="30">
      <c r="A19" s="8"/>
      <c r="B19" s="8"/>
      <c r="C19" s="17" t="s">
        <v>194</v>
      </c>
      <c r="D19" s="10"/>
      <c r="E19" s="13"/>
      <c r="F19" s="13"/>
      <c r="G19" s="13"/>
      <c r="H19" s="38"/>
      <c r="I19" s="13"/>
    </row>
    <row r="20" spans="1:9" ht="30">
      <c r="A20" s="8"/>
      <c r="B20" s="8"/>
      <c r="C20" s="17" t="s">
        <v>195</v>
      </c>
      <c r="D20" s="10"/>
      <c r="E20" s="13"/>
      <c r="F20" s="13"/>
      <c r="G20" s="13"/>
      <c r="H20" s="38"/>
      <c r="I20" s="13"/>
    </row>
    <row r="21" spans="1:9">
      <c r="A21" s="8"/>
      <c r="B21" s="8"/>
      <c r="C21" s="10" t="s">
        <v>196</v>
      </c>
      <c r="D21" s="10"/>
      <c r="E21" s="13"/>
      <c r="F21" s="13"/>
      <c r="G21" s="13"/>
      <c r="H21" s="38"/>
      <c r="I21" s="13"/>
    </row>
    <row r="22" spans="1:9">
      <c r="A22" s="8"/>
      <c r="B22" s="59" t="s">
        <v>197</v>
      </c>
      <c r="C22" s="60"/>
      <c r="D22" s="10"/>
      <c r="E22" s="13"/>
      <c r="F22" s="13"/>
      <c r="G22" s="13"/>
      <c r="H22" s="38"/>
      <c r="I22" s="13"/>
    </row>
    <row r="23" spans="1:9" ht="30">
      <c r="A23" s="8"/>
      <c r="B23" s="8"/>
      <c r="C23" s="17" t="s">
        <v>198</v>
      </c>
      <c r="D23" s="10"/>
      <c r="E23" s="13"/>
      <c r="F23" s="13"/>
      <c r="G23" s="13"/>
      <c r="H23" s="38"/>
      <c r="I23" s="13"/>
    </row>
    <row r="24" spans="1:9">
      <c r="A24" s="8"/>
      <c r="B24" s="8"/>
      <c r="C24" s="10" t="s">
        <v>199</v>
      </c>
      <c r="D24" s="10"/>
      <c r="E24" s="13"/>
      <c r="F24" s="13"/>
      <c r="G24" s="13"/>
      <c r="H24" s="38"/>
      <c r="I24" s="13"/>
    </row>
    <row r="25" spans="1:9">
      <c r="A25" s="8"/>
      <c r="B25" s="59" t="s">
        <v>200</v>
      </c>
      <c r="C25" s="60"/>
      <c r="D25" s="10"/>
      <c r="E25" s="13"/>
      <c r="F25" s="13"/>
      <c r="G25" s="13"/>
      <c r="H25" s="38"/>
      <c r="I25" s="13"/>
    </row>
    <row r="26" spans="1:9">
      <c r="A26" s="8"/>
      <c r="B26" s="8"/>
      <c r="C26" s="10" t="s">
        <v>201</v>
      </c>
      <c r="D26" s="10"/>
      <c r="E26" s="13"/>
      <c r="F26" s="13"/>
      <c r="G26" s="13"/>
      <c r="H26" s="38"/>
      <c r="I26" s="13"/>
    </row>
    <row r="27" spans="1:9">
      <c r="A27" s="8"/>
      <c r="B27" s="8"/>
      <c r="C27" s="10" t="s">
        <v>202</v>
      </c>
      <c r="D27" s="10"/>
      <c r="E27" s="13"/>
      <c r="F27" s="13"/>
      <c r="G27" s="13"/>
      <c r="H27" s="38"/>
      <c r="I27" s="13"/>
    </row>
    <row r="28" spans="1:9">
      <c r="A28" s="8"/>
      <c r="B28" s="8"/>
      <c r="C28" s="10" t="s">
        <v>203</v>
      </c>
      <c r="D28" s="10"/>
      <c r="E28" s="13"/>
      <c r="F28" s="13"/>
      <c r="G28" s="13"/>
      <c r="H28" s="38"/>
      <c r="I28" s="13"/>
    </row>
    <row r="29" spans="1:9" ht="30">
      <c r="A29" s="8"/>
      <c r="B29" s="8"/>
      <c r="C29" s="17" t="s">
        <v>204</v>
      </c>
      <c r="D29" s="10"/>
      <c r="E29" s="13"/>
      <c r="F29" s="13"/>
      <c r="G29" s="13"/>
      <c r="H29" s="38"/>
      <c r="I29" s="13"/>
    </row>
    <row r="30" spans="1:9">
      <c r="A30" s="8"/>
      <c r="B30" s="59" t="s">
        <v>205</v>
      </c>
      <c r="C30" s="60"/>
      <c r="D30" s="10"/>
      <c r="E30" s="13"/>
      <c r="F30" s="13"/>
      <c r="G30" s="13"/>
      <c r="H30" s="38"/>
      <c r="I30" s="13"/>
    </row>
    <row r="31" spans="1:9">
      <c r="A31" s="8"/>
      <c r="B31" s="8"/>
      <c r="C31" s="10" t="s">
        <v>206</v>
      </c>
      <c r="D31" s="10"/>
      <c r="E31" s="13"/>
      <c r="F31" s="13"/>
      <c r="G31" s="13"/>
      <c r="H31" s="38"/>
      <c r="I31" s="13"/>
    </row>
    <row r="32" spans="1:9" ht="20.25" customHeight="1">
      <c r="A32" s="59" t="s">
        <v>207</v>
      </c>
      <c r="B32" s="59"/>
      <c r="C32" s="60"/>
      <c r="D32" s="10"/>
      <c r="E32" s="13"/>
      <c r="F32" s="13"/>
      <c r="G32" s="13"/>
      <c r="H32" s="38"/>
      <c r="I32" s="13"/>
    </row>
    <row r="33" spans="1:9" ht="36" customHeight="1">
      <c r="A33" s="61" t="s">
        <v>208</v>
      </c>
      <c r="B33" s="61"/>
      <c r="C33" s="62"/>
      <c r="D33" s="10"/>
      <c r="E33" s="13"/>
      <c r="F33" s="13"/>
      <c r="G33" s="13"/>
      <c r="H33" s="38"/>
      <c r="I33" s="13"/>
    </row>
    <row r="34" spans="1:9" ht="24.75" customHeight="1">
      <c r="A34" s="59" t="s">
        <v>209</v>
      </c>
      <c r="B34" s="59"/>
      <c r="C34" s="60"/>
      <c r="D34" s="10"/>
      <c r="E34" s="13"/>
      <c r="F34" s="13"/>
      <c r="G34" s="13"/>
      <c r="H34" s="38"/>
      <c r="I34" s="13"/>
    </row>
    <row r="35" spans="1:9">
      <c r="A35" s="8"/>
      <c r="B35" s="8"/>
      <c r="C35" s="10"/>
      <c r="D35" s="10"/>
      <c r="E35" s="7"/>
      <c r="F35" s="13"/>
      <c r="G35" s="13"/>
      <c r="H35" s="38"/>
      <c r="I35" s="13"/>
    </row>
    <row r="36" spans="1:9">
      <c r="A36" s="33"/>
      <c r="B36" s="63" t="s">
        <v>50</v>
      </c>
      <c r="C36" s="64"/>
      <c r="D36" s="67">
        <f>SUM(D7:D35)</f>
        <v>2019934165</v>
      </c>
      <c r="E36" s="67">
        <f t="shared" ref="E36:I36" si="0">SUM(E7:E35)</f>
        <v>0</v>
      </c>
      <c r="F36" s="67">
        <f t="shared" si="0"/>
        <v>2019934165</v>
      </c>
      <c r="G36" s="67">
        <f t="shared" si="0"/>
        <v>1449819548.9300001</v>
      </c>
      <c r="H36" s="67">
        <f t="shared" si="0"/>
        <v>1254216582.7000003</v>
      </c>
      <c r="I36" s="67">
        <f t="shared" si="0"/>
        <v>570114616.06999993</v>
      </c>
    </row>
  </sheetData>
  <mergeCells count="15">
    <mergeCell ref="B25:C25"/>
    <mergeCell ref="D2:H2"/>
    <mergeCell ref="I2:I3"/>
    <mergeCell ref="A1:I1"/>
    <mergeCell ref="A2:C4"/>
    <mergeCell ref="A5:C5"/>
    <mergeCell ref="B6:C6"/>
    <mergeCell ref="B9:C9"/>
    <mergeCell ref="B18:C18"/>
    <mergeCell ref="B22:C22"/>
    <mergeCell ref="B30:C30"/>
    <mergeCell ref="A32:C32"/>
    <mergeCell ref="A33:C33"/>
    <mergeCell ref="A34:C34"/>
    <mergeCell ref="B36:C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Estado Analítico de Ingresos</vt:lpstr>
      <vt:lpstr>Clasificación Administrativa</vt:lpstr>
      <vt:lpstr>Clasificación Económica</vt:lpstr>
      <vt:lpstr>Objeto del Gasto</vt:lpstr>
      <vt:lpstr>Clasificación Funcional</vt:lpstr>
      <vt:lpstr>Endeudamiento Neto</vt:lpstr>
      <vt:lpstr>Intereses de la Deuda</vt:lpstr>
      <vt:lpstr>Categoría Programática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Usuario</cp:lastModifiedBy>
  <dcterms:created xsi:type="dcterms:W3CDTF">2017-11-28T20:38:36Z</dcterms:created>
  <dcterms:modified xsi:type="dcterms:W3CDTF">2018-01-31T17:47:28Z</dcterms:modified>
</cp:coreProperties>
</file>